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áce - rozpočty\1 Práce - rozpočtování ŽL\34 MAJAG\2025\2 Foye Kopřivnice\RP rev 15.9.2029\"/>
    </mc:Choice>
  </mc:AlternateContent>
  <xr:revisionPtr revIDLastSave="0" documentId="8_{727B2350-298C-45EF-82C2-E761E1954167}" xr6:coauthVersionLast="47" xr6:coauthVersionMax="47" xr10:uidLastSave="{00000000-0000-0000-0000-000000000000}"/>
  <bookViews>
    <workbookView xWindow="-120" yWindow="-120" windowWidth="30960" windowHeight="169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0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01.1 Pol'!$A$1:$Y$212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G42" i="1"/>
  <c r="F42" i="1"/>
  <c r="G41" i="1"/>
  <c r="F41" i="1"/>
  <c r="G39" i="1"/>
  <c r="F39" i="1"/>
  <c r="G211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G8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V8" i="12" s="1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1" i="12"/>
  <c r="K21" i="12"/>
  <c r="G22" i="12"/>
  <c r="I22" i="12"/>
  <c r="I21" i="12" s="1"/>
  <c r="K22" i="12"/>
  <c r="M22" i="12"/>
  <c r="M21" i="12" s="1"/>
  <c r="O22" i="12"/>
  <c r="Q22" i="12"/>
  <c r="Q21" i="12" s="1"/>
  <c r="V22" i="12"/>
  <c r="V21" i="12" s="1"/>
  <c r="G23" i="12"/>
  <c r="I23" i="12"/>
  <c r="K23" i="12"/>
  <c r="M23" i="12"/>
  <c r="O23" i="12"/>
  <c r="O21" i="12" s="1"/>
  <c r="Q23" i="12"/>
  <c r="V23" i="12"/>
  <c r="Q25" i="12"/>
  <c r="G26" i="12"/>
  <c r="G25" i="12" s="1"/>
  <c r="I26" i="12"/>
  <c r="I25" i="12" s="1"/>
  <c r="K26" i="12"/>
  <c r="O26" i="12"/>
  <c r="O25" i="12" s="1"/>
  <c r="Q26" i="12"/>
  <c r="V26" i="12"/>
  <c r="V25" i="12" s="1"/>
  <c r="G29" i="12"/>
  <c r="M29" i="12" s="1"/>
  <c r="I29" i="12"/>
  <c r="K29" i="12"/>
  <c r="K25" i="12" s="1"/>
  <c r="O29" i="12"/>
  <c r="Q29" i="12"/>
  <c r="V29" i="12"/>
  <c r="G41" i="12"/>
  <c r="M41" i="12" s="1"/>
  <c r="I41" i="12"/>
  <c r="K41" i="12"/>
  <c r="O41" i="12"/>
  <c r="Q41" i="12"/>
  <c r="V41" i="12"/>
  <c r="G44" i="12"/>
  <c r="G43" i="12" s="1"/>
  <c r="I44" i="12"/>
  <c r="K44" i="12"/>
  <c r="K43" i="12" s="1"/>
  <c r="O44" i="12"/>
  <c r="O43" i="12" s="1"/>
  <c r="Q44" i="12"/>
  <c r="Q43" i="12" s="1"/>
  <c r="V44" i="12"/>
  <c r="G56" i="12"/>
  <c r="I56" i="12"/>
  <c r="K56" i="12"/>
  <c r="M56" i="12"/>
  <c r="O56" i="12"/>
  <c r="Q56" i="12"/>
  <c r="V56" i="12"/>
  <c r="V43" i="12" s="1"/>
  <c r="G61" i="12"/>
  <c r="I61" i="12"/>
  <c r="K61" i="12"/>
  <c r="M61" i="12"/>
  <c r="O61" i="12"/>
  <c r="Q61" i="12"/>
  <c r="V61" i="12"/>
  <c r="G80" i="12"/>
  <c r="M80" i="12" s="1"/>
  <c r="I80" i="12"/>
  <c r="K80" i="12"/>
  <c r="O80" i="12"/>
  <c r="Q80" i="12"/>
  <c r="V80" i="12"/>
  <c r="G89" i="12"/>
  <c r="M89" i="12" s="1"/>
  <c r="I89" i="12"/>
  <c r="K89" i="12"/>
  <c r="O89" i="12"/>
  <c r="Q89" i="12"/>
  <c r="V89" i="12"/>
  <c r="G100" i="12"/>
  <c r="I100" i="12"/>
  <c r="K100" i="12"/>
  <c r="M100" i="12"/>
  <c r="O100" i="12"/>
  <c r="Q100" i="12"/>
  <c r="V100" i="12"/>
  <c r="G111" i="12"/>
  <c r="M111" i="12" s="1"/>
  <c r="I111" i="12"/>
  <c r="K111" i="12"/>
  <c r="O111" i="12"/>
  <c r="Q111" i="12"/>
  <c r="V111" i="12"/>
  <c r="G121" i="12"/>
  <c r="I121" i="12"/>
  <c r="I43" i="12" s="1"/>
  <c r="K121" i="12"/>
  <c r="M121" i="12"/>
  <c r="O121" i="12"/>
  <c r="Q121" i="12"/>
  <c r="V121" i="12"/>
  <c r="G134" i="12"/>
  <c r="M134" i="12" s="1"/>
  <c r="I134" i="12"/>
  <c r="K134" i="12"/>
  <c r="O134" i="12"/>
  <c r="Q134" i="12"/>
  <c r="V134" i="12"/>
  <c r="G147" i="12"/>
  <c r="I147" i="12"/>
  <c r="K147" i="12"/>
  <c r="M147" i="12"/>
  <c r="O147" i="12"/>
  <c r="Q147" i="12"/>
  <c r="V147" i="12"/>
  <c r="G159" i="12"/>
  <c r="I159" i="12"/>
  <c r="K159" i="12"/>
  <c r="M159" i="12"/>
  <c r="O159" i="12"/>
  <c r="Q159" i="12"/>
  <c r="V159" i="12"/>
  <c r="G167" i="12"/>
  <c r="M167" i="12" s="1"/>
  <c r="I167" i="12"/>
  <c r="K167" i="12"/>
  <c r="O167" i="12"/>
  <c r="Q167" i="12"/>
  <c r="V167" i="12"/>
  <c r="G175" i="12"/>
  <c r="O175" i="12"/>
  <c r="Q175" i="12"/>
  <c r="V175" i="12"/>
  <c r="G176" i="12"/>
  <c r="M176" i="12" s="1"/>
  <c r="I176" i="12"/>
  <c r="I175" i="12" s="1"/>
  <c r="K176" i="12"/>
  <c r="K175" i="12" s="1"/>
  <c r="O176" i="12"/>
  <c r="Q176" i="12"/>
  <c r="V176" i="12"/>
  <c r="G196" i="12"/>
  <c r="M196" i="12" s="1"/>
  <c r="I196" i="12"/>
  <c r="K196" i="12"/>
  <c r="O196" i="12"/>
  <c r="Q196" i="12"/>
  <c r="V196" i="12"/>
  <c r="AE211" i="12"/>
  <c r="AF211" i="12"/>
  <c r="I20" i="1"/>
  <c r="I19" i="1"/>
  <c r="I18" i="1"/>
  <c r="I17" i="1"/>
  <c r="I16" i="1"/>
  <c r="I58" i="1"/>
  <c r="J57" i="1" s="1"/>
  <c r="F43" i="1"/>
  <c r="G43" i="1"/>
  <c r="G25" i="1" s="1"/>
  <c r="A25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J56" i="1" l="1"/>
  <c r="J55" i="1"/>
  <c r="J54" i="1"/>
  <c r="H42" i="1"/>
  <c r="I42" i="1" s="1"/>
  <c r="G26" i="1"/>
  <c r="A26" i="1"/>
  <c r="G28" i="1"/>
  <c r="G23" i="1"/>
  <c r="M175" i="12"/>
  <c r="M44" i="12"/>
  <c r="M43" i="12" s="1"/>
  <c r="M26" i="12"/>
  <c r="M25" i="12" s="1"/>
  <c r="M10" i="12"/>
  <c r="M8" i="12" s="1"/>
  <c r="I21" i="1"/>
  <c r="J53" i="1"/>
  <c r="I39" i="1"/>
  <c r="I43" i="1" s="1"/>
  <c r="J58" i="1" l="1"/>
  <c r="A23" i="1"/>
  <c r="J39" i="1"/>
  <c r="J43" i="1" s="1"/>
  <c r="J42" i="1"/>
  <c r="J4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Michaela Dvořáčková</author>
  </authors>
  <commentList>
    <comment ref="S6" authorId="0" shapeId="0" xr:uid="{F1575C37-3223-4620-907B-1DB8BEACFD6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647E583-F68E-43B5-BCD3-D38C72FEAAC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<sst xmlns="http://schemas.openxmlformats.org/spreadsheetml/2006/main" count="742" uniqueCount="306">
  <si>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</si>
  <si>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</si>
  <si>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</si>
  <si>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</si>
  <si>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</si>
  <si>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</si>
  <si>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</si>
  <si>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</si>
  <si>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</si>
  <si>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</si>
  <si>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</si>
  <si>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</si>
  <si>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</si>
  <si>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</si>
  <si>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</si>
  <si>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</si>
  <si>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</si>
  <si>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</si>
  <si>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</si>
  <si>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</si>
  <si>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</si>
  <si>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</si>
  <si>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</si>
  <si>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</si>
  <si>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</si>
  <si>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</si>
  <si>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</si>
  <si>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</si>
  <si>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</si>
  <si>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</si>
  <si>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</si>
  <si>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</si>
  <si>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</si>
  <si>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</si>
  <si>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</si>
  <si>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</si>
  <si>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</si>
  <si>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</si>
  <si>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</si>
  <si>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</si>
  <si>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</si>
  <si>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</si>
  <si>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</si>
  <si>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01.1</t>
  </si>
  <si>
    <t>Mobiliář a interiérové prvky</t>
  </si>
  <si>
    <t>SO01</t>
  </si>
  <si>
    <t>Rekonstrukce foyer - Mobiliář a interiérové prvky</t>
  </si>
  <si>
    <t>Objekt:</t>
  </si>
  <si>
    <t>Rozpočet:</t>
  </si>
  <si>
    <t>MD250307_C_rev1</t>
  </si>
  <si>
    <t>Rekonstrukce foyer městského úřadu v Kopřivnici</t>
  </si>
  <si>
    <t>Stavba</t>
  </si>
  <si>
    <t>Stavební objekt</t>
  </si>
  <si>
    <t>Celkem za stavbu</t>
  </si>
  <si>
    <t>CZK</t>
  </si>
  <si>
    <t>#POPS</t>
  </si>
  <si>
    <t>Popis stavby: MD250307_C_rev1 - Rekonstrukce foyer městského úřadu v Kopřivnici</t>
  </si>
  <si>
    <t>#POPO</t>
  </si>
  <si>
    <t>Popis objektu: SO01 - Rekonstrukce foyer - Mobiliář a interiérové prvky</t>
  </si>
  <si>
    <t>#POPR</t>
  </si>
  <si>
    <t>Popis rozpočtu: 01.1 - Mobiliář a interiérové prvky</t>
  </si>
  <si>
    <t>Rekapitulace dílů</t>
  </si>
  <si>
    <t>Typ dílu</t>
  </si>
  <si>
    <t>766</t>
  </si>
  <si>
    <t>Konstrukce truhlářské, okna a dveře</t>
  </si>
  <si>
    <t>767</t>
  </si>
  <si>
    <t>Konstrukce zámečnické</t>
  </si>
  <si>
    <t>776</t>
  </si>
  <si>
    <t>Podlahy a stěny povlakové</t>
  </si>
  <si>
    <t>798</t>
  </si>
  <si>
    <t>Mobiliář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</si>
  <si>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</si>
  <si>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</si>
  <si>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</si>
  <si>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</si>
  <si>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</si>
  <si>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</si>
  <si>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</si>
  <si>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</si>
  <si>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</si>
  <si>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</si>
  <si>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</si>
  <si>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</si>
  <si>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</si>
  <si>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</si>
  <si>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</si>
  <si>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</si>
  <si>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</si>
  <si>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</si>
  <si>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</si>
  <si>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</si>
  <si>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</si>
  <si>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</si>
  <si>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</si>
  <si>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</si>
  <si>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</si>
  <si>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</si>
  <si>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</si>
  <si>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</si>
  <si>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</si>
  <si>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</si>
  <si>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</si>
  <si>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</si>
  <si>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</si>
  <si>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766/T01</t>
  </si>
  <si>
    <t>D+M pracovní stůl m.č. 140 a recepce kompletní provedení dle výpisu prvků PSV</t>
  </si>
  <si>
    <t>ks</t>
  </si>
  <si>
    <t>Vlastní</t>
  </si>
  <si>
    <t>Indiv</t>
  </si>
  <si>
    <t>Práce</t>
  </si>
  <si>
    <t>Běžná</t>
  </si>
  <si>
    <t>POL1_</t>
  </si>
  <si>
    <t>766/T02</t>
  </si>
  <si>
    <t>D+M pracovní stůl m.č. 140a recepce kompletní provedení dle výpisu prvků PSV</t>
  </si>
  <si>
    <t>766/T03</t>
  </si>
  <si>
    <t>D+M policový díl m.č. 140a recepce kompletní provedení dle výpisu prvků PSV</t>
  </si>
  <si>
    <t>766/T04</t>
  </si>
  <si>
    <t>D+M policový díl m.č. 140 denní místnost kompletní provedení dle výpisu prvků PSV</t>
  </si>
  <si>
    <t>766/T05</t>
  </si>
  <si>
    <t>D+M skříň m.č. 140 denní místnost kompletní provedení dle výpisu prvků PSV</t>
  </si>
  <si>
    <t>766/T06</t>
  </si>
  <si>
    <t>D+M kuchyňka m.č. 140 denní místnost kompletní provedení dle výpisu prvků PSV</t>
  </si>
  <si>
    <t>766/T07</t>
  </si>
  <si>
    <t>766/T08</t>
  </si>
  <si>
    <t>D+M třídění odpadu m.č. 141 foyer kompletní provedení dle výpisu prvků PSV</t>
  </si>
  <si>
    <t>766/T09</t>
  </si>
  <si>
    <t>D+M lavice m.č. 154 bufet kompletní provedení dle výpisu prvků PSV</t>
  </si>
  <si>
    <t>766/T10,T11</t>
  </si>
  <si>
    <t>D+M lavice a policový díl m.č. 154 bufet kompletní provedení dle výpisu prvků PSV</t>
  </si>
  <si>
    <t>998766201R00</t>
  </si>
  <si>
    <t>Přesun hmot pro konstrukce truhlářské v objektech výšky do 6 m</t>
  </si>
  <si>
    <t>800-766</t>
  </si>
  <si>
    <t>RTS 25/ II</t>
  </si>
  <si>
    <t>RTS 25/ I</t>
  </si>
  <si>
    <t>Přesun hmot</t>
  </si>
  <si>
    <t>POL7_</t>
  </si>
  <si>
    <t>50 m vodorovně</t>
  </si>
  <si>
    <t>SPI</t>
  </si>
  <si>
    <t>76701</t>
  </si>
  <si>
    <t>D+M hliníková vana s odvodem vody do drenáže k čistící zoně 7800x3400 mm  kompletní provedení dle PD</t>
  </si>
  <si>
    <t>998767201R00</t>
  </si>
  <si>
    <t>Přesun hmot pro kovové stavební doplňk. konstrukce v objektech výšky do 6 m</t>
  </si>
  <si>
    <t>800-767</t>
  </si>
  <si>
    <t>776972117R00</t>
  </si>
  <si>
    <t>Čisticí zóny a rohože vstupní rohož, z Al profilů spojených nerezovým lankem a odděleny pryžovými mezikroužky, tloušťky 17 mm</t>
  </si>
  <si>
    <t>m2</t>
  </si>
  <si>
    <t>800-775</t>
  </si>
  <si>
    <t xml:space="preserve">skladba S7 : </t>
  </si>
  <si>
    <t>VV</t>
  </si>
  <si>
    <t>145 : 26,52</t>
  </si>
  <si>
    <t>776976101R00</t>
  </si>
  <si>
    <t xml:space="preserve">Čisticí zóny a rohože rám z profilu L, z hliníku,  </t>
  </si>
  <si>
    <t xml:space="preserve">m     </t>
  </si>
  <si>
    <t>ČISTÍCÍ ZÓNA</t>
  </si>
  <si>
    <t>POP</t>
  </si>
  <si>
    <t>POPIS: INTERIÉROVÁ ZAPUŠTĚNÁ ČISTÍCÍ ROHOŽ</t>
  </si>
  <si>
    <t>ROZMĚR: 1225X1700MM, HLOUBKA OCELOVÉHO RÁMU 20 MM</t>
  </si>
  <si>
    <t>MATERIÁL: HLINÍKOVÉ PROFILY S PRYŽOVÝMI PÁSKY</t>
  </si>
  <si>
    <t>ODSTÍN: DLE ODSTÍNU VSTUPNÍCH DVEŘÍ - ANTRACIT RAL 7016</t>
  </si>
  <si>
    <t>KOTVENÍ: ROHOŽ BUDE PŘIPEVNĚNA DO OCELOVÉHO RÁMU</t>
  </si>
  <si>
    <t>1225X1700X20 MM V PŘEDEM PŘIPRAVENÉM ROZNÁŠECÍ</t>
  </si>
  <si>
    <t>VRSTVĚ</t>
  </si>
  <si>
    <t>POZNÁMKA: SOUČÁSTÍ DODÁVKY BUDOU SYSTÉMOVÉ PRVKY KOTVENÍ</t>
  </si>
  <si>
    <t>145 : 7,8*2+3,4*2</t>
  </si>
  <si>
    <t>998776201R00</t>
  </si>
  <si>
    <t>Přesun hmot pro podlahy povlakové v objektech výšky do 6 m</t>
  </si>
  <si>
    <t>vodorovně do 50 m</t>
  </si>
  <si>
    <t>798/M01</t>
  </si>
  <si>
    <t>D+M Kancelářský zásuvkový díl - posuvný Rozměry š x h x v (mm) 400 x 480 x 650</t>
  </si>
  <si>
    <t>Kancelářský zásuvkový díl - posuvný</t>
  </si>
  <si>
    <t>Korpus je vyroben z laminované dřevotřísky o tloušťce 16</t>
  </si>
  <si>
    <t>mm, horní půda 25 mm</t>
  </si>
  <si>
    <t>všechny hrany jsou opatřeny plastovou ABS hranou</t>
  </si>
  <si>
    <t>kontejner je vybaven kolečky, centrálním zamykáním se</t>
  </si>
  <si>
    <t>dvěma klíči</t>
  </si>
  <si>
    <t>4 zásuvky na kovových kuličkových pojezdech s 80%</t>
  </si>
  <si>
    <t>výsuvem</t>
  </si>
  <si>
    <t>je dodáván složený, dodatečnou montáž vyžadují pouze</t>
  </si>
  <si>
    <t>kolečka a kování</t>
  </si>
  <si>
    <t>Rozměry š x h x v (mm) 400 x 480 x 650</t>
  </si>
  <si>
    <t>798/M02</t>
  </si>
  <si>
    <t>D+M Konferenční stolek</t>
  </si>
  <si>
    <t>Konferenční stolek</t>
  </si>
  <si>
    <t>Stolek má hladkou bílou horní plochu, nohy stolku jsou dřevěné.</t>
  </si>
  <si>
    <t/>
  </si>
  <si>
    <t>m.č. 140a Recepce</t>
  </si>
  <si>
    <t>798/M03</t>
  </si>
  <si>
    <t>D+M Křesílko</t>
  </si>
  <si>
    <t>Křesílko</t>
  </si>
  <si>
    <t>Moderní designové křeslo má klenutý opěrák. Nohy křesílka jsou</t>
  </si>
  <si>
    <t>dřevěné.</t>
  </si>
  <si>
    <t>Sedák a opěradlo jsou polstrované z pěnové výplně s vysokou</t>
  </si>
  <si>
    <t>hustotou. Konstrukce z masivního dřeva nebo kovu, skrytého</t>
  </si>
  <si>
    <t>uvnitř čalounění. Nohy jsou vyrobeny z masivního dřeva (buk),</t>
  </si>
  <si>
    <t>povrchově upravené lakem.</t>
  </si>
  <si>
    <t>Látka: 100% Polyester, hmotnosti 435 gr/m2 (510g/bm),</t>
  </si>
  <si>
    <t>stálobarevnost na světle 4, odolnost látky vůči otěru je 90.000</t>
  </si>
  <si>
    <t>otáček Martindale, látka splňující nehořlavý test BS 5852 source</t>
  </si>
  <si>
    <t>0, látka opatřena nešpinivou - vodoodpudivou úpravou.</t>
  </si>
  <si>
    <t>Rozměr: šířka: 660mm, výška: 820mm, hloubka: 630mm, výška</t>
  </si>
  <si>
    <t>sedáku: 470mm</t>
  </si>
  <si>
    <t>m.č. 140 Denní místnost</t>
  </si>
  <si>
    <t>798/M04</t>
  </si>
  <si>
    <t>D+M židle</t>
  </si>
  <si>
    <t>židle</t>
  </si>
  <si>
    <t>Konstrukce židle využívá jednodílnou tvarovku sedáku spojenou</t>
  </si>
  <si>
    <t>s opěrákem. Opěráková část je nižší pro lepší pohodlí a manipulaci. Je</t>
  </si>
  <si>
    <t>vyrobena z bukové tvarované překližky tloušťky. Podnož z ohýbaných</t>
  </si>
  <si>
    <t>ocelových trubek. Přední lub je pod sedákem. Dokončení práškově</t>
  </si>
  <si>
    <t>vypalovou barvou (modrá). Trubky jsou ukončeny plastovými kluzáky.</t>
  </si>
  <si>
    <t>m.č.: 141 Foyer, 154 Bufet, 140 Denní místnost, 113 Místnost pro zaměstnance bufetu</t>
  </si>
  <si>
    <t>798/M05</t>
  </si>
  <si>
    <t>D+M Stůl Hranatý stůl o průměru 600mm, Výška stolu 750mm.</t>
  </si>
  <si>
    <t>Stůl</t>
  </si>
  <si>
    <t>Hranatý stůl o průměru 600mm, Výška stolu 750mm.</t>
  </si>
  <si>
    <t>Samonosná stolová deska o tloušťce 25mm vyrobena s</t>
  </si>
  <si>
    <t>laminotřískové desky. Hrana stolu dokončena ABS hranou</t>
  </si>
  <si>
    <t>2mm nalepena polyuretanovým lepidlem. Podnož stolu</t>
  </si>
  <si>
    <t>tvoří 1 samostatná nosná překližkové nohy, povrchově</t>
  </si>
  <si>
    <t>dokončené lakováním bílým lakem. Noha je vyrobena z</t>
  </si>
  <si>
    <t>jedného kusu s pevnou podstavou</t>
  </si>
  <si>
    <t>798/M06</t>
  </si>
  <si>
    <t>D+M Stůl Kulatý stůl o průměru 600mm. Výška stolu 750mm.</t>
  </si>
  <si>
    <t>Kulatý stůl o průměru 600mm, Výška stolu 750mm.</t>
  </si>
  <si>
    <t>m.č. 141 Foyer, 154 Bufet, 113 Místnost pro zaměstnance bufetu</t>
  </si>
  <si>
    <t>798/M07</t>
  </si>
  <si>
    <t>D+M Stůl Obdélníkový stůl 850x650 mm, Výška stolu 400mm</t>
  </si>
  <si>
    <t>Obdélníkový stůl 850x650 mm, Výška stolu 400mm.</t>
  </si>
  <si>
    <t>tvoří 4 samostatné nosné ocelové nohy povrchově</t>
  </si>
  <si>
    <t>dokončené lakováním matným lakem.</t>
  </si>
  <si>
    <t>m.č. 141 Foyer</t>
  </si>
  <si>
    <t>798/M08</t>
  </si>
  <si>
    <t>D+M taburet Půdorysný rozměr taburetu 1300+850x650mm</t>
  </si>
  <si>
    <t>taburet</t>
  </si>
  <si>
    <t>Konstrukce je celodřevěná opláštěná molitanovými tvarovkami a</t>
  </si>
  <si>
    <t>opatřena kluzáky.</t>
  </si>
  <si>
    <t>Půdorysný rozměr taburetu 1300+850x650mm. Výška taburetu stejně jako</t>
  </si>
  <si>
    <t>sedací plocha je 420mm. Čalounění bude provedeno z kvalitní látky, která</t>
  </si>
  <si>
    <t>bude mít plošnou hmotnost min. 520 g/bm, materiálové složení: 100%</t>
  </si>
  <si>
    <t>polyester, odolnost proti otěru 100 000 Martindale (UNI EN ISO 12947),</t>
  </si>
  <si>
    <t>stálobarevnost na světle 4-5, odolností proti zahoření BS 5852: source 1,</t>
  </si>
  <si>
    <t>BS 5852: source 2, EN 1021 1 (doloženo certifikáty), látka opatřena</t>
  </si>
  <si>
    <t>nešpinivou - vodoodpudivou úpravou. (Pantone 534 C)</t>
  </si>
  <si>
    <t>798/M09</t>
  </si>
  <si>
    <t>D+M taburet Půdorysný rozměr taburetu 1300x650mm</t>
  </si>
  <si>
    <t>Půdorysný rozměr taburetu 1300x650mm. Výška taburetu stejně jako sedací</t>
  </si>
  <si>
    <t>plocha je 420mm. Čalounění bude provedeno z kvalitní látky, která bude</t>
  </si>
  <si>
    <t>mít plošnou hmotnost min. 520 g/bm, materiálové složení: 100%</t>
  </si>
  <si>
    <t>798/M10</t>
  </si>
  <si>
    <t>D+M Rozkládací pohovka šířka/výška/hloubka: 181/82/85 cm</t>
  </si>
  <si>
    <t>Rozkládací pohovka</t>
  </si>
  <si>
    <t>šířka/výška/hloubka: 181/82/85 cm</t>
  </si>
  <si>
    <t>norma kvality: SRPS EN 12520:2016</t>
  </si>
  <si>
    <t>barva: šedá</t>
  </si>
  <si>
    <t>certifikáty/kontrolní značky: REACH, BSCI</t>
  </si>
  <si>
    <t>Výhody produktu</t>
  </si>
  <si>
    <t>zvláštnosti: funkce rozložení na lůžko, čalouněná záda</t>
  </si>
  <si>
    <t>úložný prostor: ne</t>
  </si>
  <si>
    <t>typy rozkládání: rozkládací lůžko pro každodenní spaní</t>
  </si>
  <si>
    <t>m.č. 144a Vrátnice</t>
  </si>
  <si>
    <t xml:space="preserve">798/M11a </t>
  </si>
  <si>
    <t>D+M Kancelářský stůl Rozměry š x h x v (mm) 1800 x 800 x 740 - Vrátnice M11a</t>
  </si>
  <si>
    <t>Kancelářský stůl</t>
  </si>
  <si>
    <t>Z laminované dřevotřísky o síle 25 mm, 2 mm ABS hrana,</t>
  </si>
  <si>
    <t>podnože z lamina o síle 18 mm, plastové kluzáky, výška 740</t>
  </si>
  <si>
    <t>mm</t>
  </si>
  <si>
    <t>Rozměry š x h x v (mm) 1800 x 800 x 740 - Vrátnice M11a</t>
  </si>
  <si>
    <t>798/M11b</t>
  </si>
  <si>
    <t>D+M Kancelářský stůl Rozměry š x h x v (mm) 2300 x 800 x 740 - Recepce M11b</t>
  </si>
  <si>
    <t>Rozměry š x h x v (mm) 2300 x 800 x 740 - Recepce M11b</t>
  </si>
  <si>
    <t>799/R1</t>
  </si>
  <si>
    <t>D+M interiérová stínící roleta Celková délka 12,3 m (po obvodu recepce)</t>
  </si>
  <si>
    <t>interiérová stínící roleta</t>
  </si>
  <si>
    <t>Hřídel:</t>
  </si>
  <si>
    <t>Hliník, průměr: 38 mm, 50 mm nebo větší (dle velikosti</t>
  </si>
  <si>
    <t>rolety). Navíjí látku pomocí motorického mechanismu.</t>
  </si>
  <si>
    <t>Látka:</t>
  </si>
  <si>
    <t>Polyester, směs polyesteru a bavlny, případně skleněné</t>
  </si>
  <si>
    <t>vlákno s PVC. Poloprůsvitné pro jemnou regulaci světla.</t>
  </si>
  <si>
    <t>Povrchová úprava:</t>
  </si>
  <si>
    <t>Antistatická (proti usazování prachu).</t>
  </si>
  <si>
    <t>Snadno omyvatelná vlhkým hadříkem.</t>
  </si>
  <si>
    <t>Motorický pohon:</t>
  </si>
  <si>
    <t>Trubkový motor zabudovaný v hřídeli.</t>
  </si>
  <si>
    <t>Napájení: 230V (pevné připojení)</t>
  </si>
  <si>
    <t>Stěnový vypínač: Pevná instalace.</t>
  </si>
  <si>
    <t>Tichý chod: Moderní motory s nízkou hlučností</t>
  </si>
  <si>
    <t>Vodicí lišty: Nerezová lanka pro stabilizaci při pohybu.</t>
  </si>
  <si>
    <t>Celková délka 12,3 m (po obvodu recepce)</t>
  </si>
  <si>
    <t>140a Recepce</t>
  </si>
  <si>
    <t>799/SZS</t>
  </si>
  <si>
    <t>D+M Stropní závěsný systém TR 1200 mm</t>
  </si>
  <si>
    <t>Stropní závěsný systém TR 1200 mm</t>
  </si>
  <si>
    <t>Stropní závěsná hliníková lišta TR je vhodná pro instalace</t>
  </si>
  <si>
    <t>v prostorech. Barva černá</t>
  </si>
  <si>
    <t>Pro zavěšení obrazů na lištu Top Rail se standardně</t>
  </si>
  <si>
    <t>používají lanka s nalisovanými kotvami - ze spodu se</t>
  </si>
  <si>
    <t>nasune háček lanka a otočí se o 90 stupňů, poté lze na</t>
  </si>
  <si>
    <t>lanko umístit háček a zavěsit obraz.</t>
  </si>
  <si>
    <t>Montáž:</t>
  </si>
  <si>
    <t>- připevnění na šrouby přímo do stropu nebo feálu, lišta je</t>
  </si>
  <si>
    <t>opatřena otvory v rastru po 125 mm</t>
  </si>
  <si>
    <t>- maximální zatížení lišty je 20 kg / metr</t>
  </si>
  <si>
    <t>141 Foyer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</si>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</sst>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bdkQNzbPy3+cvSe3UtrS8GfD99rvYCIS7OlGQU7X459Yi9ZGENkLWcAmYP8Hpf/7s4DPL2F08IOpx57XqjB9NQ==" saltValue="Op0xbpQhIoEiyJi1AcS1h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1661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SUMIF(F53:F57,A16,I53:I57)+SUMIF(F53:F57,"PSU",I53:I57)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SUMIF(F53:F57,A17,I53:I57)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SUMIF(F53:F57,A18,I53:I57)</f>
        <v>0</v>
      </c>
      <c r="J18" s="85"/>
    </row>
    <row r="19" spans="1:10" ht="23.25" customHeight="1" x14ac:dyDescent="0.2">
      <c r="A19" s="196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SUMIF(F53:F57,A19,I53:I57)</f>
        <v>0</v>
      </c>
      <c r="J19" s="85"/>
    </row>
    <row r="20" spans="1:10" ht="23.25" customHeight="1" x14ac:dyDescent="0.2">
      <c r="A20" s="196" t="s">
        <v>74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SUMIF(F53:F57,A20,I53:I57)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'SO01 01.1 Pol'!AE211</f>
        <v>0</v>
      </c>
      <c r="G39" s="149">
        <f>'SO01 01.1 Pol'!AF211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'SO01 01.1 Pol'!AE211</f>
        <v>0</v>
      </c>
      <c r="G41" s="155">
        <f>'SO01 01.1 Pol'!AF211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'SO01 01.1 Pol'!AE211</f>
        <v>0</v>
      </c>
      <c r="G42" s="150">
        <f>'SO01 01.1 Pol'!AF211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25</v>
      </c>
      <c r="G53" s="193"/>
      <c r="H53" s="193"/>
      <c r="I53" s="193">
        <f>'SO01 01.1 Pol'!G8</f>
        <v>0</v>
      </c>
      <c r="J53" s="189" t="str">
        <f>IF(I58=0,"",I53/I58*100)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25</v>
      </c>
      <c r="G54" s="193"/>
      <c r="H54" s="193"/>
      <c r="I54" s="193">
        <f>'SO01 01.1 Pol'!G21</f>
        <v>0</v>
      </c>
      <c r="J54" s="189" t="str">
        <f>IF(I58=0,"",I54/I58*100)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25</v>
      </c>
      <c r="G55" s="193"/>
      <c r="H55" s="193"/>
      <c r="I55" s="193">
        <f>'SO01 01.1 Pol'!G25</f>
        <v>0</v>
      </c>
      <c r="J55" s="189" t="str">
        <f>IF(I58=0,"",I55/I58*100)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25</v>
      </c>
      <c r="G56" s="193"/>
      <c r="H56" s="193"/>
      <c r="I56" s="193">
        <f>'SO01 01.1 Pol'!G43</f>
        <v>0</v>
      </c>
      <c r="J56" s="189" t="str">
        <f>IF(I58=0,"",I56/I58*100)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25</v>
      </c>
      <c r="G57" s="193"/>
      <c r="H57" s="193"/>
      <c r="I57" s="193">
        <f>'SO01 01.1 Pol'!G175</f>
        <v>0</v>
      </c>
      <c r="J57" s="189" t="str">
        <f>IF(I58=0,"",I57/I58*100)</f>
        <v/>
      </c>
    </row>
    <row r="58" spans="1:10" ht="25.5" customHeight="1" x14ac:dyDescent="0.2">
      <c r="A58" s="179"/>
      <c r="B58" s="186" t="s">
        <v>1</v>
      </c>
      <c r="C58" s="187"/>
      <c r="D58" s="188"/>
      <c r="E58" s="188"/>
      <c r="F58" s="194"/>
      <c r="G58" s="195"/>
      <c r="H58" s="195"/>
      <c r="I58" s="195">
        <f>SUM(I53:I57)</f>
        <v>0</v>
      </c>
      <c r="J58" s="190">
        <f>SUM(J53:J57)</f>
        <v>0</v>
      </c>
    </row>
    <row r="59" spans="1:10" x14ac:dyDescent="0.2">
      <c r="F59" s="135"/>
      <c r="G59" s="135"/>
      <c r="H59" s="135"/>
      <c r="I59" s="135"/>
      <c r="J59" s="191"/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</sheetData>
  <sheetProtection algorithmName="SHA-512" hashValue="0A/NGXdYVS0q9QHXctCP777nxTaXg9VVhA+F6FABydvp6CMJbNq/goi0o3Yvwo+5dUUBRWjqmRnlAHMSj47k8g==" saltValue="B4QnL3OS5cbStWffroOyk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rPcm+tsxs9RdMuuCv8qqvDrqilmYTQHDCdu1IcKBMzNFDpp8KWgtWrWa862ywQXjt1/6o0Qwxz7Az+bpfERFjQ==" saltValue="bUInMDOiJy0UaPiEyk9e+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885B9-E53B-4F1D-A037-CA7CECE1B42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75</v>
      </c>
      <c r="B1" s="197"/>
      <c r="C1" s="197"/>
      <c r="D1" s="197"/>
      <c r="E1" s="197"/>
      <c r="F1" s="197"/>
      <c r="G1" s="197"/>
      <c r="AG1" t="s">
        <v>76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77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77</v>
      </c>
      <c r="AG3" t="s">
        <v>78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79</v>
      </c>
    </row>
    <row r="5" spans="1:60" x14ac:dyDescent="0.2">
      <c r="D5" s="10"/>
    </row>
    <row r="6" spans="1:60" ht="38.25" x14ac:dyDescent="0.2">
      <c r="A6" s="208" t="s">
        <v>80</v>
      </c>
      <c r="B6" s="210" t="s">
        <v>81</v>
      </c>
      <c r="C6" s="210" t="s">
        <v>82</v>
      </c>
      <c r="D6" s="209" t="s">
        <v>83</v>
      </c>
      <c r="E6" s="208" t="s">
        <v>84</v>
      </c>
      <c r="F6" s="207" t="s">
        <v>85</v>
      </c>
      <c r="G6" s="208" t="s">
        <v>29</v>
      </c>
      <c r="H6" s="211" t="s">
        <v>30</v>
      </c>
      <c r="I6" s="211" t="s">
        <v>86</v>
      </c>
      <c r="J6" s="211" t="s">
        <v>31</v>
      </c>
      <c r="K6" s="211" t="s">
        <v>87</v>
      </c>
      <c r="L6" s="211" t="s">
        <v>88</v>
      </c>
      <c r="M6" s="211" t="s">
        <v>89</v>
      </c>
      <c r="N6" s="211" t="s">
        <v>90</v>
      </c>
      <c r="O6" s="211" t="s">
        <v>91</v>
      </c>
      <c r="P6" s="211" t="s">
        <v>92</v>
      </c>
      <c r="Q6" s="211" t="s">
        <v>93</v>
      </c>
      <c r="R6" s="211" t="s">
        <v>94</v>
      </c>
      <c r="S6" s="211" t="s">
        <v>95</v>
      </c>
      <c r="T6" s="211" t="s">
        <v>96</v>
      </c>
      <c r="U6" s="211" t="s">
        <v>97</v>
      </c>
      <c r="V6" s="211" t="s">
        <v>98</v>
      </c>
      <c r="W6" s="211" t="s">
        <v>99</v>
      </c>
      <c r="X6" s="211" t="s">
        <v>100</v>
      </c>
      <c r="Y6" s="211" t="s">
        <v>101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1" t="s">
        <v>102</v>
      </c>
      <c r="B8" s="232" t="s">
        <v>63</v>
      </c>
      <c r="C8" s="256" t="s">
        <v>64</v>
      </c>
      <c r="D8" s="233"/>
      <c r="E8" s="234"/>
      <c r="F8" s="235"/>
      <c r="G8" s="235">
        <f>SUMIF(AG9:AG20,"&lt;&gt;NOR",G9:G20)</f>
        <v>0</v>
      </c>
      <c r="H8" s="235"/>
      <c r="I8" s="235">
        <f>SUM(I9:I20)</f>
        <v>0</v>
      </c>
      <c r="J8" s="235"/>
      <c r="K8" s="235">
        <f>SUM(K9:K20)</f>
        <v>0</v>
      </c>
      <c r="L8" s="235"/>
      <c r="M8" s="235">
        <f>SUM(M9:M20)</f>
        <v>0</v>
      </c>
      <c r="N8" s="234"/>
      <c r="O8" s="234">
        <f>SUM(O9:O20)</f>
        <v>0</v>
      </c>
      <c r="P8" s="234"/>
      <c r="Q8" s="234">
        <f>SUM(Q9:Q20)</f>
        <v>0</v>
      </c>
      <c r="R8" s="235"/>
      <c r="S8" s="235"/>
      <c r="T8" s="236"/>
      <c r="U8" s="230"/>
      <c r="V8" s="230">
        <f>SUM(V9:V20)</f>
        <v>0</v>
      </c>
      <c r="W8" s="230"/>
      <c r="X8" s="230"/>
      <c r="Y8" s="230"/>
      <c r="AG8" t="s">
        <v>103</v>
      </c>
    </row>
    <row r="9" spans="1:60" outlineLevel="1" x14ac:dyDescent="0.2">
      <c r="A9" s="245">
        <v>1</v>
      </c>
      <c r="B9" s="246" t="s">
        <v>104</v>
      </c>
      <c r="C9" s="257" t="s">
        <v>105</v>
      </c>
      <c r="D9" s="247" t="s">
        <v>106</v>
      </c>
      <c r="E9" s="248">
        <v>1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21</v>
      </c>
      <c r="M9" s="250">
        <f>G9*(1+L9/100)</f>
        <v>0</v>
      </c>
      <c r="N9" s="248">
        <v>0</v>
      </c>
      <c r="O9" s="248">
        <f>ROUND(E9*N9,2)</f>
        <v>0</v>
      </c>
      <c r="P9" s="248">
        <v>0</v>
      </c>
      <c r="Q9" s="248">
        <f>ROUND(E9*P9,2)</f>
        <v>0</v>
      </c>
      <c r="R9" s="250"/>
      <c r="S9" s="250" t="s">
        <v>107</v>
      </c>
      <c r="T9" s="251" t="s">
        <v>108</v>
      </c>
      <c r="U9" s="223">
        <v>0</v>
      </c>
      <c r="V9" s="223">
        <f>ROUND(E9*U9,2)</f>
        <v>0</v>
      </c>
      <c r="W9" s="223"/>
      <c r="X9" s="223" t="s">
        <v>109</v>
      </c>
      <c r="Y9" s="223" t="s">
        <v>110</v>
      </c>
      <c r="Z9" s="212"/>
      <c r="AA9" s="212"/>
      <c r="AB9" s="212"/>
      <c r="AC9" s="212"/>
      <c r="AD9" s="212"/>
      <c r="AE9" s="212"/>
      <c r="AF9" s="212"/>
      <c r="AG9" s="212" t="s">
        <v>111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45">
        <v>2</v>
      </c>
      <c r="B10" s="246" t="s">
        <v>112</v>
      </c>
      <c r="C10" s="257" t="s">
        <v>113</v>
      </c>
      <c r="D10" s="247" t="s">
        <v>106</v>
      </c>
      <c r="E10" s="248">
        <v>1</v>
      </c>
      <c r="F10" s="249"/>
      <c r="G10" s="250">
        <f>ROUND(E10*F10,2)</f>
        <v>0</v>
      </c>
      <c r="H10" s="249"/>
      <c r="I10" s="250">
        <f>ROUND(E10*H10,2)</f>
        <v>0</v>
      </c>
      <c r="J10" s="249"/>
      <c r="K10" s="250">
        <f>ROUND(E10*J10,2)</f>
        <v>0</v>
      </c>
      <c r="L10" s="250">
        <v>21</v>
      </c>
      <c r="M10" s="250">
        <f>G10*(1+L10/100)</f>
        <v>0</v>
      </c>
      <c r="N10" s="248">
        <v>0</v>
      </c>
      <c r="O10" s="248">
        <f>ROUND(E10*N10,2)</f>
        <v>0</v>
      </c>
      <c r="P10" s="248">
        <v>0</v>
      </c>
      <c r="Q10" s="248">
        <f>ROUND(E10*P10,2)</f>
        <v>0</v>
      </c>
      <c r="R10" s="250"/>
      <c r="S10" s="250" t="s">
        <v>107</v>
      </c>
      <c r="T10" s="251" t="s">
        <v>108</v>
      </c>
      <c r="U10" s="223">
        <v>0</v>
      </c>
      <c r="V10" s="223">
        <f>ROUND(E10*U10,2)</f>
        <v>0</v>
      </c>
      <c r="W10" s="223"/>
      <c r="X10" s="223" t="s">
        <v>109</v>
      </c>
      <c r="Y10" s="223" t="s">
        <v>110</v>
      </c>
      <c r="Z10" s="212"/>
      <c r="AA10" s="212"/>
      <c r="AB10" s="212"/>
      <c r="AC10" s="212"/>
      <c r="AD10" s="212"/>
      <c r="AE10" s="212"/>
      <c r="AF10" s="212"/>
      <c r="AG10" s="212" t="s">
        <v>111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45">
        <v>3</v>
      </c>
      <c r="B11" s="246" t="s">
        <v>114</v>
      </c>
      <c r="C11" s="257" t="s">
        <v>115</v>
      </c>
      <c r="D11" s="247" t="s">
        <v>106</v>
      </c>
      <c r="E11" s="248">
        <v>1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21</v>
      </c>
      <c r="M11" s="250">
        <f>G11*(1+L11/100)</f>
        <v>0</v>
      </c>
      <c r="N11" s="248">
        <v>0</v>
      </c>
      <c r="O11" s="248">
        <f>ROUND(E11*N11,2)</f>
        <v>0</v>
      </c>
      <c r="P11" s="248">
        <v>0</v>
      </c>
      <c r="Q11" s="248">
        <f>ROUND(E11*P11,2)</f>
        <v>0</v>
      </c>
      <c r="R11" s="250"/>
      <c r="S11" s="250" t="s">
        <v>107</v>
      </c>
      <c r="T11" s="251" t="s">
        <v>108</v>
      </c>
      <c r="U11" s="223">
        <v>0</v>
      </c>
      <c r="V11" s="223">
        <f>ROUND(E11*U11,2)</f>
        <v>0</v>
      </c>
      <c r="W11" s="223"/>
      <c r="X11" s="223" t="s">
        <v>109</v>
      </c>
      <c r="Y11" s="223" t="s">
        <v>110</v>
      </c>
      <c r="Z11" s="212"/>
      <c r="AA11" s="212"/>
      <c r="AB11" s="212"/>
      <c r="AC11" s="212"/>
      <c r="AD11" s="212"/>
      <c r="AE11" s="212"/>
      <c r="AF11" s="212"/>
      <c r="AG11" s="212" t="s">
        <v>111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5">
        <v>4</v>
      </c>
      <c r="B12" s="246" t="s">
        <v>116</v>
      </c>
      <c r="C12" s="257" t="s">
        <v>117</v>
      </c>
      <c r="D12" s="247" t="s">
        <v>106</v>
      </c>
      <c r="E12" s="248">
        <v>1</v>
      </c>
      <c r="F12" s="249"/>
      <c r="G12" s="250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21</v>
      </c>
      <c r="M12" s="250">
        <f>G12*(1+L12/100)</f>
        <v>0</v>
      </c>
      <c r="N12" s="248">
        <v>0</v>
      </c>
      <c r="O12" s="248">
        <f>ROUND(E12*N12,2)</f>
        <v>0</v>
      </c>
      <c r="P12" s="248">
        <v>0</v>
      </c>
      <c r="Q12" s="248">
        <f>ROUND(E12*P12,2)</f>
        <v>0</v>
      </c>
      <c r="R12" s="250"/>
      <c r="S12" s="250" t="s">
        <v>107</v>
      </c>
      <c r="T12" s="251" t="s">
        <v>108</v>
      </c>
      <c r="U12" s="223">
        <v>0</v>
      </c>
      <c r="V12" s="223">
        <f>ROUND(E12*U12,2)</f>
        <v>0</v>
      </c>
      <c r="W12" s="223"/>
      <c r="X12" s="223" t="s">
        <v>109</v>
      </c>
      <c r="Y12" s="223" t="s">
        <v>110</v>
      </c>
      <c r="Z12" s="212"/>
      <c r="AA12" s="212"/>
      <c r="AB12" s="212"/>
      <c r="AC12" s="212"/>
      <c r="AD12" s="212"/>
      <c r="AE12" s="212"/>
      <c r="AF12" s="212"/>
      <c r="AG12" s="212" t="s">
        <v>111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45">
        <v>5</v>
      </c>
      <c r="B13" s="246" t="s">
        <v>118</v>
      </c>
      <c r="C13" s="257" t="s">
        <v>119</v>
      </c>
      <c r="D13" s="247" t="s">
        <v>106</v>
      </c>
      <c r="E13" s="248">
        <v>1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21</v>
      </c>
      <c r="M13" s="250">
        <f>G13*(1+L13/100)</f>
        <v>0</v>
      </c>
      <c r="N13" s="248">
        <v>0</v>
      </c>
      <c r="O13" s="248">
        <f>ROUND(E13*N13,2)</f>
        <v>0</v>
      </c>
      <c r="P13" s="248">
        <v>0</v>
      </c>
      <c r="Q13" s="248">
        <f>ROUND(E13*P13,2)</f>
        <v>0</v>
      </c>
      <c r="R13" s="250"/>
      <c r="S13" s="250" t="s">
        <v>107</v>
      </c>
      <c r="T13" s="251" t="s">
        <v>108</v>
      </c>
      <c r="U13" s="223">
        <v>0</v>
      </c>
      <c r="V13" s="223">
        <f>ROUND(E13*U13,2)</f>
        <v>0</v>
      </c>
      <c r="W13" s="223"/>
      <c r="X13" s="223" t="s">
        <v>109</v>
      </c>
      <c r="Y13" s="223" t="s">
        <v>110</v>
      </c>
      <c r="Z13" s="212"/>
      <c r="AA13" s="212"/>
      <c r="AB13" s="212"/>
      <c r="AC13" s="212"/>
      <c r="AD13" s="212"/>
      <c r="AE13" s="212"/>
      <c r="AF13" s="212"/>
      <c r="AG13" s="212" t="s">
        <v>111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5">
        <v>6</v>
      </c>
      <c r="B14" s="246" t="s">
        <v>120</v>
      </c>
      <c r="C14" s="257" t="s">
        <v>121</v>
      </c>
      <c r="D14" s="247" t="s">
        <v>106</v>
      </c>
      <c r="E14" s="248">
        <v>1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21</v>
      </c>
      <c r="M14" s="250">
        <f>G14*(1+L14/100)</f>
        <v>0</v>
      </c>
      <c r="N14" s="248">
        <v>0</v>
      </c>
      <c r="O14" s="248">
        <f>ROUND(E14*N14,2)</f>
        <v>0</v>
      </c>
      <c r="P14" s="248">
        <v>0</v>
      </c>
      <c r="Q14" s="248">
        <f>ROUND(E14*P14,2)</f>
        <v>0</v>
      </c>
      <c r="R14" s="250"/>
      <c r="S14" s="250" t="s">
        <v>107</v>
      </c>
      <c r="T14" s="251" t="s">
        <v>108</v>
      </c>
      <c r="U14" s="223">
        <v>0</v>
      </c>
      <c r="V14" s="223">
        <f>ROUND(E14*U14,2)</f>
        <v>0</v>
      </c>
      <c r="W14" s="223"/>
      <c r="X14" s="223" t="s">
        <v>109</v>
      </c>
      <c r="Y14" s="223" t="s">
        <v>110</v>
      </c>
      <c r="Z14" s="212"/>
      <c r="AA14" s="212"/>
      <c r="AB14" s="212"/>
      <c r="AC14" s="212"/>
      <c r="AD14" s="212"/>
      <c r="AE14" s="212"/>
      <c r="AF14" s="212"/>
      <c r="AG14" s="212" t="s">
        <v>111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45">
        <v>7</v>
      </c>
      <c r="B15" s="246" t="s">
        <v>122</v>
      </c>
      <c r="C15" s="257" t="s">
        <v>117</v>
      </c>
      <c r="D15" s="247" t="s">
        <v>106</v>
      </c>
      <c r="E15" s="248">
        <v>1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21</v>
      </c>
      <c r="M15" s="250">
        <f>G15*(1+L15/100)</f>
        <v>0</v>
      </c>
      <c r="N15" s="248">
        <v>0</v>
      </c>
      <c r="O15" s="248">
        <f>ROUND(E15*N15,2)</f>
        <v>0</v>
      </c>
      <c r="P15" s="248">
        <v>0</v>
      </c>
      <c r="Q15" s="248">
        <f>ROUND(E15*P15,2)</f>
        <v>0</v>
      </c>
      <c r="R15" s="250"/>
      <c r="S15" s="250" t="s">
        <v>107</v>
      </c>
      <c r="T15" s="251" t="s">
        <v>108</v>
      </c>
      <c r="U15" s="223">
        <v>0</v>
      </c>
      <c r="V15" s="223">
        <f>ROUND(E15*U15,2)</f>
        <v>0</v>
      </c>
      <c r="W15" s="223"/>
      <c r="X15" s="223" t="s">
        <v>109</v>
      </c>
      <c r="Y15" s="223" t="s">
        <v>110</v>
      </c>
      <c r="Z15" s="212"/>
      <c r="AA15" s="212"/>
      <c r="AB15" s="212"/>
      <c r="AC15" s="212"/>
      <c r="AD15" s="212"/>
      <c r="AE15" s="212"/>
      <c r="AF15" s="212"/>
      <c r="AG15" s="212" t="s">
        <v>111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45">
        <v>8</v>
      </c>
      <c r="B16" s="246" t="s">
        <v>123</v>
      </c>
      <c r="C16" s="257" t="s">
        <v>124</v>
      </c>
      <c r="D16" s="247" t="s">
        <v>106</v>
      </c>
      <c r="E16" s="248">
        <v>1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21</v>
      </c>
      <c r="M16" s="250">
        <f>G16*(1+L16/100)</f>
        <v>0</v>
      </c>
      <c r="N16" s="248">
        <v>0</v>
      </c>
      <c r="O16" s="248">
        <f>ROUND(E16*N16,2)</f>
        <v>0</v>
      </c>
      <c r="P16" s="248">
        <v>0</v>
      </c>
      <c r="Q16" s="248">
        <f>ROUND(E16*P16,2)</f>
        <v>0</v>
      </c>
      <c r="R16" s="250"/>
      <c r="S16" s="250" t="s">
        <v>107</v>
      </c>
      <c r="T16" s="251" t="s">
        <v>108</v>
      </c>
      <c r="U16" s="223">
        <v>0</v>
      </c>
      <c r="V16" s="223">
        <f>ROUND(E16*U16,2)</f>
        <v>0</v>
      </c>
      <c r="W16" s="223"/>
      <c r="X16" s="223" t="s">
        <v>109</v>
      </c>
      <c r="Y16" s="223" t="s">
        <v>110</v>
      </c>
      <c r="Z16" s="212"/>
      <c r="AA16" s="212"/>
      <c r="AB16" s="212"/>
      <c r="AC16" s="212"/>
      <c r="AD16" s="212"/>
      <c r="AE16" s="212"/>
      <c r="AF16" s="212"/>
      <c r="AG16" s="212" t="s">
        <v>111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45">
        <v>9</v>
      </c>
      <c r="B17" s="246" t="s">
        <v>125</v>
      </c>
      <c r="C17" s="257" t="s">
        <v>126</v>
      </c>
      <c r="D17" s="247" t="s">
        <v>106</v>
      </c>
      <c r="E17" s="248">
        <v>1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21</v>
      </c>
      <c r="M17" s="250">
        <f>G17*(1+L17/100)</f>
        <v>0</v>
      </c>
      <c r="N17" s="248">
        <v>0</v>
      </c>
      <c r="O17" s="248">
        <f>ROUND(E17*N17,2)</f>
        <v>0</v>
      </c>
      <c r="P17" s="248">
        <v>0</v>
      </c>
      <c r="Q17" s="248">
        <f>ROUND(E17*P17,2)</f>
        <v>0</v>
      </c>
      <c r="R17" s="250"/>
      <c r="S17" s="250" t="s">
        <v>107</v>
      </c>
      <c r="T17" s="251" t="s">
        <v>108</v>
      </c>
      <c r="U17" s="223">
        <v>0</v>
      </c>
      <c r="V17" s="223">
        <f>ROUND(E17*U17,2)</f>
        <v>0</v>
      </c>
      <c r="W17" s="223"/>
      <c r="X17" s="223" t="s">
        <v>109</v>
      </c>
      <c r="Y17" s="223" t="s">
        <v>110</v>
      </c>
      <c r="Z17" s="212"/>
      <c r="AA17" s="212"/>
      <c r="AB17" s="212"/>
      <c r="AC17" s="212"/>
      <c r="AD17" s="212"/>
      <c r="AE17" s="212"/>
      <c r="AF17" s="212"/>
      <c r="AG17" s="212" t="s">
        <v>111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8">
        <v>10</v>
      </c>
      <c r="B18" s="239" t="s">
        <v>127</v>
      </c>
      <c r="C18" s="258" t="s">
        <v>128</v>
      </c>
      <c r="D18" s="240" t="s">
        <v>106</v>
      </c>
      <c r="E18" s="241">
        <v>1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21</v>
      </c>
      <c r="M18" s="243">
        <f>G18*(1+L18/100)</f>
        <v>0</v>
      </c>
      <c r="N18" s="241">
        <v>0</v>
      </c>
      <c r="O18" s="241">
        <f>ROUND(E18*N18,2)</f>
        <v>0</v>
      </c>
      <c r="P18" s="241">
        <v>0</v>
      </c>
      <c r="Q18" s="241">
        <f>ROUND(E18*P18,2)</f>
        <v>0</v>
      </c>
      <c r="R18" s="243"/>
      <c r="S18" s="243" t="s">
        <v>107</v>
      </c>
      <c r="T18" s="244" t="s">
        <v>108</v>
      </c>
      <c r="U18" s="223">
        <v>0</v>
      </c>
      <c r="V18" s="223">
        <f>ROUND(E18*U18,2)</f>
        <v>0</v>
      </c>
      <c r="W18" s="223"/>
      <c r="X18" s="223" t="s">
        <v>109</v>
      </c>
      <c r="Y18" s="223" t="s">
        <v>110</v>
      </c>
      <c r="Z18" s="212"/>
      <c r="AA18" s="212"/>
      <c r="AB18" s="212"/>
      <c r="AC18" s="212"/>
      <c r="AD18" s="212"/>
      <c r="AE18" s="212"/>
      <c r="AF18" s="212"/>
      <c r="AG18" s="212" t="s">
        <v>111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>
        <v>11</v>
      </c>
      <c r="B19" s="220" t="s">
        <v>129</v>
      </c>
      <c r="C19" s="259" t="s">
        <v>130</v>
      </c>
      <c r="D19" s="221" t="s">
        <v>0</v>
      </c>
      <c r="E19" s="252"/>
      <c r="F19" s="224"/>
      <c r="G19" s="223">
        <f>ROUND(E19*F19,2)</f>
        <v>0</v>
      </c>
      <c r="H19" s="224"/>
      <c r="I19" s="223">
        <f>ROUND(E19*H19,2)</f>
        <v>0</v>
      </c>
      <c r="J19" s="224"/>
      <c r="K19" s="223">
        <f>ROUND(E19*J19,2)</f>
        <v>0</v>
      </c>
      <c r="L19" s="223">
        <v>21</v>
      </c>
      <c r="M19" s="223">
        <f>G19*(1+L19/100)</f>
        <v>0</v>
      </c>
      <c r="N19" s="222">
        <v>0</v>
      </c>
      <c r="O19" s="222">
        <f>ROUND(E19*N19,2)</f>
        <v>0</v>
      </c>
      <c r="P19" s="222">
        <v>0</v>
      </c>
      <c r="Q19" s="222">
        <f>ROUND(E19*P19,2)</f>
        <v>0</v>
      </c>
      <c r="R19" s="223" t="s">
        <v>131</v>
      </c>
      <c r="S19" s="223" t="s">
        <v>132</v>
      </c>
      <c r="T19" s="223" t="s">
        <v>133</v>
      </c>
      <c r="U19" s="223">
        <v>0</v>
      </c>
      <c r="V19" s="223">
        <f>ROUND(E19*U19,2)</f>
        <v>0</v>
      </c>
      <c r="W19" s="223"/>
      <c r="X19" s="223" t="s">
        <v>134</v>
      </c>
      <c r="Y19" s="223" t="s">
        <v>110</v>
      </c>
      <c r="Z19" s="212"/>
      <c r="AA19" s="212"/>
      <c r="AB19" s="212"/>
      <c r="AC19" s="212"/>
      <c r="AD19" s="212"/>
      <c r="AE19" s="212"/>
      <c r="AF19" s="212"/>
      <c r="AG19" s="212" t="s">
        <v>135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60" t="s">
        <v>136</v>
      </c>
      <c r="D20" s="253"/>
      <c r="E20" s="253"/>
      <c r="F20" s="253"/>
      <c r="G20" s="25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137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31" t="s">
        <v>102</v>
      </c>
      <c r="B21" s="232" t="s">
        <v>65</v>
      </c>
      <c r="C21" s="256" t="s">
        <v>66</v>
      </c>
      <c r="D21" s="233"/>
      <c r="E21" s="234"/>
      <c r="F21" s="235"/>
      <c r="G21" s="235">
        <f>SUMIF(AG22:AG24,"&lt;&gt;NOR",G22:G24)</f>
        <v>0</v>
      </c>
      <c r="H21" s="235"/>
      <c r="I21" s="235">
        <f>SUM(I22:I24)</f>
        <v>0</v>
      </c>
      <c r="J21" s="235"/>
      <c r="K21" s="235">
        <f>SUM(K22:K24)</f>
        <v>0</v>
      </c>
      <c r="L21" s="235"/>
      <c r="M21" s="235">
        <f>SUM(M22:M24)</f>
        <v>0</v>
      </c>
      <c r="N21" s="234"/>
      <c r="O21" s="234">
        <f>SUM(O22:O24)</f>
        <v>0</v>
      </c>
      <c r="P21" s="234"/>
      <c r="Q21" s="234">
        <f>SUM(Q22:Q24)</f>
        <v>0</v>
      </c>
      <c r="R21" s="235"/>
      <c r="S21" s="235"/>
      <c r="T21" s="236"/>
      <c r="U21" s="230"/>
      <c r="V21" s="230">
        <f>SUM(V22:V24)</f>
        <v>0</v>
      </c>
      <c r="W21" s="230"/>
      <c r="X21" s="230"/>
      <c r="Y21" s="230"/>
      <c r="AG21" t="s">
        <v>103</v>
      </c>
    </row>
    <row r="22" spans="1:60" ht="22.5" outlineLevel="1" x14ac:dyDescent="0.2">
      <c r="A22" s="238">
        <v>12</v>
      </c>
      <c r="B22" s="239" t="s">
        <v>138</v>
      </c>
      <c r="C22" s="258" t="s">
        <v>139</v>
      </c>
      <c r="D22" s="240" t="s">
        <v>106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/>
      <c r="S22" s="243" t="s">
        <v>107</v>
      </c>
      <c r="T22" s="244" t="s">
        <v>108</v>
      </c>
      <c r="U22" s="223">
        <v>0</v>
      </c>
      <c r="V22" s="223">
        <f>ROUND(E22*U22,2)</f>
        <v>0</v>
      </c>
      <c r="W22" s="223"/>
      <c r="X22" s="223" t="s">
        <v>109</v>
      </c>
      <c r="Y22" s="223" t="s">
        <v>110</v>
      </c>
      <c r="Z22" s="212"/>
      <c r="AA22" s="212"/>
      <c r="AB22" s="212"/>
      <c r="AC22" s="212"/>
      <c r="AD22" s="212"/>
      <c r="AE22" s="212"/>
      <c r="AF22" s="212"/>
      <c r="AG22" s="212" t="s">
        <v>111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>
        <v>13</v>
      </c>
      <c r="B23" s="220" t="s">
        <v>140</v>
      </c>
      <c r="C23" s="259" t="s">
        <v>141</v>
      </c>
      <c r="D23" s="221" t="s">
        <v>0</v>
      </c>
      <c r="E23" s="252"/>
      <c r="F23" s="224"/>
      <c r="G23" s="223">
        <f>ROUND(E23*F23,2)</f>
        <v>0</v>
      </c>
      <c r="H23" s="224"/>
      <c r="I23" s="223">
        <f>ROUND(E23*H23,2)</f>
        <v>0</v>
      </c>
      <c r="J23" s="224"/>
      <c r="K23" s="223">
        <f>ROUND(E23*J23,2)</f>
        <v>0</v>
      </c>
      <c r="L23" s="223">
        <v>21</v>
      </c>
      <c r="M23" s="223">
        <f>G23*(1+L23/100)</f>
        <v>0</v>
      </c>
      <c r="N23" s="222">
        <v>0</v>
      </c>
      <c r="O23" s="222">
        <f>ROUND(E23*N23,2)</f>
        <v>0</v>
      </c>
      <c r="P23" s="222">
        <v>0</v>
      </c>
      <c r="Q23" s="222">
        <f>ROUND(E23*P23,2)</f>
        <v>0</v>
      </c>
      <c r="R23" s="223" t="s">
        <v>142</v>
      </c>
      <c r="S23" s="223" t="s">
        <v>132</v>
      </c>
      <c r="T23" s="223" t="s">
        <v>133</v>
      </c>
      <c r="U23" s="223">
        <v>0</v>
      </c>
      <c r="V23" s="223">
        <f>ROUND(E23*U23,2)</f>
        <v>0</v>
      </c>
      <c r="W23" s="223"/>
      <c r="X23" s="223" t="s">
        <v>134</v>
      </c>
      <c r="Y23" s="223" t="s">
        <v>110</v>
      </c>
      <c r="Z23" s="212"/>
      <c r="AA23" s="212"/>
      <c r="AB23" s="212"/>
      <c r="AC23" s="212"/>
      <c r="AD23" s="212"/>
      <c r="AE23" s="212"/>
      <c r="AF23" s="212"/>
      <c r="AG23" s="212" t="s">
        <v>135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60" t="s">
        <v>136</v>
      </c>
      <c r="D24" s="253"/>
      <c r="E24" s="253"/>
      <c r="F24" s="253"/>
      <c r="G24" s="25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137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31" t="s">
        <v>102</v>
      </c>
      <c r="B25" s="232" t="s">
        <v>67</v>
      </c>
      <c r="C25" s="256" t="s">
        <v>68</v>
      </c>
      <c r="D25" s="233"/>
      <c r="E25" s="234"/>
      <c r="F25" s="235"/>
      <c r="G25" s="235">
        <f>SUMIF(AG26:AG42,"&lt;&gt;NOR",G26:G42)</f>
        <v>0</v>
      </c>
      <c r="H25" s="235"/>
      <c r="I25" s="235">
        <f>SUM(I26:I42)</f>
        <v>0</v>
      </c>
      <c r="J25" s="235"/>
      <c r="K25" s="235">
        <f>SUM(K26:K42)</f>
        <v>0</v>
      </c>
      <c r="L25" s="235"/>
      <c r="M25" s="235">
        <f>SUM(M26:M42)</f>
        <v>0</v>
      </c>
      <c r="N25" s="234"/>
      <c r="O25" s="234">
        <f>SUM(O26:O42)</f>
        <v>0.42000000000000004</v>
      </c>
      <c r="P25" s="234"/>
      <c r="Q25" s="234">
        <f>SUM(Q26:Q42)</f>
        <v>0</v>
      </c>
      <c r="R25" s="235"/>
      <c r="S25" s="235"/>
      <c r="T25" s="236"/>
      <c r="U25" s="230"/>
      <c r="V25" s="230">
        <f>SUM(V26:V42)</f>
        <v>5.8100000000000005</v>
      </c>
      <c r="W25" s="230"/>
      <c r="X25" s="230"/>
      <c r="Y25" s="230"/>
      <c r="AG25" t="s">
        <v>103</v>
      </c>
    </row>
    <row r="26" spans="1:60" ht="22.5" outlineLevel="1" x14ac:dyDescent="0.2">
      <c r="A26" s="238">
        <v>14</v>
      </c>
      <c r="B26" s="239" t="s">
        <v>143</v>
      </c>
      <c r="C26" s="258" t="s">
        <v>144</v>
      </c>
      <c r="D26" s="240" t="s">
        <v>145</v>
      </c>
      <c r="E26" s="241">
        <v>26.52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1">
        <v>1.4999999999999999E-2</v>
      </c>
      <c r="O26" s="241">
        <f>ROUND(E26*N26,2)</f>
        <v>0.4</v>
      </c>
      <c r="P26" s="241">
        <v>0</v>
      </c>
      <c r="Q26" s="241">
        <f>ROUND(E26*P26,2)</f>
        <v>0</v>
      </c>
      <c r="R26" s="243" t="s">
        <v>146</v>
      </c>
      <c r="S26" s="243" t="s">
        <v>132</v>
      </c>
      <c r="T26" s="244" t="s">
        <v>133</v>
      </c>
      <c r="U26" s="223">
        <v>0.05</v>
      </c>
      <c r="V26" s="223">
        <f>ROUND(E26*U26,2)</f>
        <v>1.33</v>
      </c>
      <c r="W26" s="223"/>
      <c r="X26" s="223" t="s">
        <v>109</v>
      </c>
      <c r="Y26" s="223" t="s">
        <v>110</v>
      </c>
      <c r="Z26" s="212"/>
      <c r="AA26" s="212"/>
      <c r="AB26" s="212"/>
      <c r="AC26" s="212"/>
      <c r="AD26" s="212"/>
      <c r="AE26" s="212"/>
      <c r="AF26" s="212"/>
      <c r="AG26" s="212" t="s">
        <v>111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61" t="s">
        <v>147</v>
      </c>
      <c r="D27" s="225"/>
      <c r="E27" s="226"/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2"/>
      <c r="AA27" s="212"/>
      <c r="AB27" s="212"/>
      <c r="AC27" s="212"/>
      <c r="AD27" s="212"/>
      <c r="AE27" s="212"/>
      <c r="AF27" s="212"/>
      <c r="AG27" s="212" t="s">
        <v>148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61" t="s">
        <v>149</v>
      </c>
      <c r="D28" s="225"/>
      <c r="E28" s="226">
        <v>26.52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148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8">
        <v>15</v>
      </c>
      <c r="B29" s="239" t="s">
        <v>150</v>
      </c>
      <c r="C29" s="258" t="s">
        <v>151</v>
      </c>
      <c r="D29" s="240" t="s">
        <v>152</v>
      </c>
      <c r="E29" s="241">
        <v>22.4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6.8999999999999997E-4</v>
      </c>
      <c r="O29" s="241">
        <f>ROUND(E29*N29,2)</f>
        <v>0.02</v>
      </c>
      <c r="P29" s="241">
        <v>0</v>
      </c>
      <c r="Q29" s="241">
        <f>ROUND(E29*P29,2)</f>
        <v>0</v>
      </c>
      <c r="R29" s="243" t="s">
        <v>146</v>
      </c>
      <c r="S29" s="243" t="s">
        <v>132</v>
      </c>
      <c r="T29" s="244" t="s">
        <v>133</v>
      </c>
      <c r="U29" s="223">
        <v>0.2</v>
      </c>
      <c r="V29" s="223">
        <f>ROUND(E29*U29,2)</f>
        <v>4.4800000000000004</v>
      </c>
      <c r="W29" s="223"/>
      <c r="X29" s="223" t="s">
        <v>109</v>
      </c>
      <c r="Y29" s="223" t="s">
        <v>110</v>
      </c>
      <c r="Z29" s="212"/>
      <c r="AA29" s="212"/>
      <c r="AB29" s="212"/>
      <c r="AC29" s="212"/>
      <c r="AD29" s="212"/>
      <c r="AE29" s="212"/>
      <c r="AF29" s="212"/>
      <c r="AG29" s="212" t="s">
        <v>111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62" t="s">
        <v>153</v>
      </c>
      <c r="D30" s="254"/>
      <c r="E30" s="254"/>
      <c r="F30" s="254"/>
      <c r="G30" s="254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154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63" t="s">
        <v>155</v>
      </c>
      <c r="D31" s="255"/>
      <c r="E31" s="255"/>
      <c r="F31" s="255"/>
      <c r="G31" s="255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154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63" t="s">
        <v>156</v>
      </c>
      <c r="D32" s="255"/>
      <c r="E32" s="255"/>
      <c r="F32" s="255"/>
      <c r="G32" s="255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2"/>
      <c r="AA32" s="212"/>
      <c r="AB32" s="212"/>
      <c r="AC32" s="212"/>
      <c r="AD32" s="212"/>
      <c r="AE32" s="212"/>
      <c r="AF32" s="212"/>
      <c r="AG32" s="212" t="s">
        <v>154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63" t="s">
        <v>157</v>
      </c>
      <c r="D33" s="255"/>
      <c r="E33" s="255"/>
      <c r="F33" s="255"/>
      <c r="G33" s="255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2"/>
      <c r="AA33" s="212"/>
      <c r="AB33" s="212"/>
      <c r="AC33" s="212"/>
      <c r="AD33" s="212"/>
      <c r="AE33" s="212"/>
      <c r="AF33" s="212"/>
      <c r="AG33" s="212" t="s">
        <v>154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63" t="s">
        <v>158</v>
      </c>
      <c r="D34" s="255"/>
      <c r="E34" s="255"/>
      <c r="F34" s="255"/>
      <c r="G34" s="255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154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63" t="s">
        <v>159</v>
      </c>
      <c r="D35" s="255"/>
      <c r="E35" s="255"/>
      <c r="F35" s="255"/>
      <c r="G35" s="255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2"/>
      <c r="AA35" s="212"/>
      <c r="AB35" s="212"/>
      <c r="AC35" s="212"/>
      <c r="AD35" s="212"/>
      <c r="AE35" s="212"/>
      <c r="AF35" s="212"/>
      <c r="AG35" s="212" t="s">
        <v>154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63" t="s">
        <v>160</v>
      </c>
      <c r="D36" s="255"/>
      <c r="E36" s="255"/>
      <c r="F36" s="255"/>
      <c r="G36" s="255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154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63" t="s">
        <v>161</v>
      </c>
      <c r="D37" s="255"/>
      <c r="E37" s="255"/>
      <c r="F37" s="255"/>
      <c r="G37" s="255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154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63" t="s">
        <v>162</v>
      </c>
      <c r="D38" s="255"/>
      <c r="E38" s="255"/>
      <c r="F38" s="255"/>
      <c r="G38" s="255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154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61" t="s">
        <v>147</v>
      </c>
      <c r="D39" s="225"/>
      <c r="E39" s="226"/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148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61" t="s">
        <v>163</v>
      </c>
      <c r="D40" s="225"/>
      <c r="E40" s="226">
        <v>22.4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148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>
        <v>16</v>
      </c>
      <c r="B41" s="220" t="s">
        <v>164</v>
      </c>
      <c r="C41" s="259" t="s">
        <v>165</v>
      </c>
      <c r="D41" s="221" t="s">
        <v>0</v>
      </c>
      <c r="E41" s="252"/>
      <c r="F41" s="224"/>
      <c r="G41" s="223">
        <f>ROUND(E41*F41,2)</f>
        <v>0</v>
      </c>
      <c r="H41" s="224"/>
      <c r="I41" s="223">
        <f>ROUND(E41*H41,2)</f>
        <v>0</v>
      </c>
      <c r="J41" s="224"/>
      <c r="K41" s="223">
        <f>ROUND(E41*J41,2)</f>
        <v>0</v>
      </c>
      <c r="L41" s="223">
        <v>21</v>
      </c>
      <c r="M41" s="223">
        <f>G41*(1+L41/100)</f>
        <v>0</v>
      </c>
      <c r="N41" s="222">
        <v>0</v>
      </c>
      <c r="O41" s="222">
        <f>ROUND(E41*N41,2)</f>
        <v>0</v>
      </c>
      <c r="P41" s="222">
        <v>0</v>
      </c>
      <c r="Q41" s="222">
        <f>ROUND(E41*P41,2)</f>
        <v>0</v>
      </c>
      <c r="R41" s="223" t="s">
        <v>146</v>
      </c>
      <c r="S41" s="223" t="s">
        <v>132</v>
      </c>
      <c r="T41" s="223" t="s">
        <v>133</v>
      </c>
      <c r="U41" s="223">
        <v>0</v>
      </c>
      <c r="V41" s="223">
        <f>ROUND(E41*U41,2)</f>
        <v>0</v>
      </c>
      <c r="W41" s="223"/>
      <c r="X41" s="223" t="s">
        <v>134</v>
      </c>
      <c r="Y41" s="223" t="s">
        <v>110</v>
      </c>
      <c r="Z41" s="212"/>
      <c r="AA41" s="212"/>
      <c r="AB41" s="212"/>
      <c r="AC41" s="212"/>
      <c r="AD41" s="212"/>
      <c r="AE41" s="212"/>
      <c r="AF41" s="212"/>
      <c r="AG41" s="212" t="s">
        <v>135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60" t="s">
        <v>166</v>
      </c>
      <c r="D42" s="253"/>
      <c r="E42" s="253"/>
      <c r="F42" s="253"/>
      <c r="G42" s="25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137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31" t="s">
        <v>102</v>
      </c>
      <c r="B43" s="232" t="s">
        <v>69</v>
      </c>
      <c r="C43" s="256" t="s">
        <v>70</v>
      </c>
      <c r="D43" s="233"/>
      <c r="E43" s="234"/>
      <c r="F43" s="235"/>
      <c r="G43" s="235">
        <f>SUMIF(AG44:AG174,"&lt;&gt;NOR",G44:G174)</f>
        <v>0</v>
      </c>
      <c r="H43" s="235"/>
      <c r="I43" s="235">
        <f>SUM(I44:I174)</f>
        <v>0</v>
      </c>
      <c r="J43" s="235"/>
      <c r="K43" s="235">
        <f>SUM(K44:K174)</f>
        <v>0</v>
      </c>
      <c r="L43" s="235"/>
      <c r="M43" s="235">
        <f>SUM(M44:M174)</f>
        <v>0</v>
      </c>
      <c r="N43" s="234"/>
      <c r="O43" s="234">
        <f>SUM(O44:O174)</f>
        <v>0</v>
      </c>
      <c r="P43" s="234"/>
      <c r="Q43" s="234">
        <f>SUM(Q44:Q174)</f>
        <v>0</v>
      </c>
      <c r="R43" s="235"/>
      <c r="S43" s="235"/>
      <c r="T43" s="236"/>
      <c r="U43" s="230"/>
      <c r="V43" s="230">
        <f>SUM(V44:V174)</f>
        <v>0</v>
      </c>
      <c r="W43" s="230"/>
      <c r="X43" s="230"/>
      <c r="Y43" s="230"/>
      <c r="AG43" t="s">
        <v>103</v>
      </c>
    </row>
    <row r="44" spans="1:60" outlineLevel="1" x14ac:dyDescent="0.2">
      <c r="A44" s="238">
        <v>17</v>
      </c>
      <c r="B44" s="239" t="s">
        <v>167</v>
      </c>
      <c r="C44" s="258" t="s">
        <v>168</v>
      </c>
      <c r="D44" s="240" t="s">
        <v>106</v>
      </c>
      <c r="E44" s="241">
        <v>2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21</v>
      </c>
      <c r="M44" s="243">
        <f>G44*(1+L44/100)</f>
        <v>0</v>
      </c>
      <c r="N44" s="241">
        <v>0</v>
      </c>
      <c r="O44" s="241">
        <f>ROUND(E44*N44,2)</f>
        <v>0</v>
      </c>
      <c r="P44" s="241">
        <v>0</v>
      </c>
      <c r="Q44" s="241">
        <f>ROUND(E44*P44,2)</f>
        <v>0</v>
      </c>
      <c r="R44" s="243"/>
      <c r="S44" s="243" t="s">
        <v>107</v>
      </c>
      <c r="T44" s="244" t="s">
        <v>108</v>
      </c>
      <c r="U44" s="223">
        <v>0</v>
      </c>
      <c r="V44" s="223">
        <f>ROUND(E44*U44,2)</f>
        <v>0</v>
      </c>
      <c r="W44" s="223"/>
      <c r="X44" s="223" t="s">
        <v>109</v>
      </c>
      <c r="Y44" s="223" t="s">
        <v>110</v>
      </c>
      <c r="Z44" s="212"/>
      <c r="AA44" s="212"/>
      <c r="AB44" s="212"/>
      <c r="AC44" s="212"/>
      <c r="AD44" s="212"/>
      <c r="AE44" s="212"/>
      <c r="AF44" s="212"/>
      <c r="AG44" s="212" t="s">
        <v>111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62" t="s">
        <v>169</v>
      </c>
      <c r="D45" s="254"/>
      <c r="E45" s="254"/>
      <c r="F45" s="254"/>
      <c r="G45" s="254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154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">
      <c r="A46" s="219"/>
      <c r="B46" s="220"/>
      <c r="C46" s="263" t="s">
        <v>170</v>
      </c>
      <c r="D46" s="255"/>
      <c r="E46" s="255"/>
      <c r="F46" s="255"/>
      <c r="G46" s="255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154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63" t="s">
        <v>171</v>
      </c>
      <c r="D47" s="255"/>
      <c r="E47" s="255"/>
      <c r="F47" s="255"/>
      <c r="G47" s="255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2"/>
      <c r="AA47" s="212"/>
      <c r="AB47" s="212"/>
      <c r="AC47" s="212"/>
      <c r="AD47" s="212"/>
      <c r="AE47" s="212"/>
      <c r="AF47" s="212"/>
      <c r="AG47" s="212" t="s">
        <v>154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63" t="s">
        <v>172</v>
      </c>
      <c r="D48" s="255"/>
      <c r="E48" s="255"/>
      <c r="F48" s="255"/>
      <c r="G48" s="255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154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63" t="s">
        <v>173</v>
      </c>
      <c r="D49" s="255"/>
      <c r="E49" s="255"/>
      <c r="F49" s="255"/>
      <c r="G49" s="255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2"/>
      <c r="AA49" s="212"/>
      <c r="AB49" s="212"/>
      <c r="AC49" s="212"/>
      <c r="AD49" s="212"/>
      <c r="AE49" s="212"/>
      <c r="AF49" s="212"/>
      <c r="AG49" s="212" t="s">
        <v>154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63" t="s">
        <v>174</v>
      </c>
      <c r="D50" s="255"/>
      <c r="E50" s="255"/>
      <c r="F50" s="255"/>
      <c r="G50" s="255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2"/>
      <c r="AA50" s="212"/>
      <c r="AB50" s="212"/>
      <c r="AC50" s="212"/>
      <c r="AD50" s="212"/>
      <c r="AE50" s="212"/>
      <c r="AF50" s="212"/>
      <c r="AG50" s="212" t="s">
        <v>154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63" t="s">
        <v>175</v>
      </c>
      <c r="D51" s="255"/>
      <c r="E51" s="255"/>
      <c r="F51" s="255"/>
      <c r="G51" s="255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154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63" t="s">
        <v>176</v>
      </c>
      <c r="D52" s="255"/>
      <c r="E52" s="255"/>
      <c r="F52" s="255"/>
      <c r="G52" s="255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2"/>
      <c r="AA52" s="212"/>
      <c r="AB52" s="212"/>
      <c r="AC52" s="212"/>
      <c r="AD52" s="212"/>
      <c r="AE52" s="212"/>
      <c r="AF52" s="212"/>
      <c r="AG52" s="212" t="s">
        <v>154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63" t="s">
        <v>177</v>
      </c>
      <c r="D53" s="255"/>
      <c r="E53" s="255"/>
      <c r="F53" s="255"/>
      <c r="G53" s="255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154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63" t="s">
        <v>178</v>
      </c>
      <c r="D54" s="255"/>
      <c r="E54" s="255"/>
      <c r="F54" s="255"/>
      <c r="G54" s="255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2"/>
      <c r="AA54" s="212"/>
      <c r="AB54" s="212"/>
      <c r="AC54" s="212"/>
      <c r="AD54" s="212"/>
      <c r="AE54" s="212"/>
      <c r="AF54" s="212"/>
      <c r="AG54" s="212" t="s">
        <v>154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63" t="s">
        <v>179</v>
      </c>
      <c r="D55" s="255"/>
      <c r="E55" s="255"/>
      <c r="F55" s="255"/>
      <c r="G55" s="255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2"/>
      <c r="AA55" s="212"/>
      <c r="AB55" s="212"/>
      <c r="AC55" s="212"/>
      <c r="AD55" s="212"/>
      <c r="AE55" s="212"/>
      <c r="AF55" s="212"/>
      <c r="AG55" s="212" t="s">
        <v>154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38">
        <v>18</v>
      </c>
      <c r="B56" s="239" t="s">
        <v>180</v>
      </c>
      <c r="C56" s="258" t="s">
        <v>181</v>
      </c>
      <c r="D56" s="240" t="s">
        <v>106</v>
      </c>
      <c r="E56" s="241">
        <v>1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3"/>
      <c r="S56" s="243" t="s">
        <v>107</v>
      </c>
      <c r="T56" s="244" t="s">
        <v>108</v>
      </c>
      <c r="U56" s="223">
        <v>0</v>
      </c>
      <c r="V56" s="223">
        <f>ROUND(E56*U56,2)</f>
        <v>0</v>
      </c>
      <c r="W56" s="223"/>
      <c r="X56" s="223" t="s">
        <v>109</v>
      </c>
      <c r="Y56" s="223" t="s">
        <v>110</v>
      </c>
      <c r="Z56" s="212"/>
      <c r="AA56" s="212"/>
      <c r="AB56" s="212"/>
      <c r="AC56" s="212"/>
      <c r="AD56" s="212"/>
      <c r="AE56" s="212"/>
      <c r="AF56" s="212"/>
      <c r="AG56" s="212" t="s">
        <v>111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62" t="s">
        <v>182</v>
      </c>
      <c r="D57" s="254"/>
      <c r="E57" s="254"/>
      <c r="F57" s="254"/>
      <c r="G57" s="254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154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63" t="s">
        <v>183</v>
      </c>
      <c r="D58" s="255"/>
      <c r="E58" s="255"/>
      <c r="F58" s="255"/>
      <c r="G58" s="255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2"/>
      <c r="AA58" s="212"/>
      <c r="AB58" s="212"/>
      <c r="AC58" s="212"/>
      <c r="AD58" s="212"/>
      <c r="AE58" s="212"/>
      <c r="AF58" s="212"/>
      <c r="AG58" s="212" t="s">
        <v>154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">
      <c r="A59" s="219"/>
      <c r="B59" s="220"/>
      <c r="C59" s="264" t="s">
        <v>184</v>
      </c>
      <c r="D59" s="227"/>
      <c r="E59" s="228"/>
      <c r="F59" s="229"/>
      <c r="G59" s="229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154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63" t="s">
        <v>185</v>
      </c>
      <c r="D60" s="255"/>
      <c r="E60" s="255"/>
      <c r="F60" s="255"/>
      <c r="G60" s="255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154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38">
        <v>19</v>
      </c>
      <c r="B61" s="239" t="s">
        <v>186</v>
      </c>
      <c r="C61" s="258" t="s">
        <v>187</v>
      </c>
      <c r="D61" s="240" t="s">
        <v>106</v>
      </c>
      <c r="E61" s="241">
        <v>2</v>
      </c>
      <c r="F61" s="242"/>
      <c r="G61" s="243">
        <f>ROUND(E61*F61,2)</f>
        <v>0</v>
      </c>
      <c r="H61" s="242"/>
      <c r="I61" s="243">
        <f>ROUND(E61*H61,2)</f>
        <v>0</v>
      </c>
      <c r="J61" s="242"/>
      <c r="K61" s="243">
        <f>ROUND(E61*J61,2)</f>
        <v>0</v>
      </c>
      <c r="L61" s="243">
        <v>21</v>
      </c>
      <c r="M61" s="243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3"/>
      <c r="S61" s="243" t="s">
        <v>107</v>
      </c>
      <c r="T61" s="244" t="s">
        <v>108</v>
      </c>
      <c r="U61" s="223">
        <v>0</v>
      </c>
      <c r="V61" s="223">
        <f>ROUND(E61*U61,2)</f>
        <v>0</v>
      </c>
      <c r="W61" s="223"/>
      <c r="X61" s="223" t="s">
        <v>109</v>
      </c>
      <c r="Y61" s="223" t="s">
        <v>110</v>
      </c>
      <c r="Z61" s="212"/>
      <c r="AA61" s="212"/>
      <c r="AB61" s="212"/>
      <c r="AC61" s="212"/>
      <c r="AD61" s="212"/>
      <c r="AE61" s="212"/>
      <c r="AF61" s="212"/>
      <c r="AG61" s="212" t="s">
        <v>111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62" t="s">
        <v>188</v>
      </c>
      <c r="D62" s="254"/>
      <c r="E62" s="254"/>
      <c r="F62" s="254"/>
      <c r="G62" s="254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154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63" t="s">
        <v>189</v>
      </c>
      <c r="D63" s="255"/>
      <c r="E63" s="255"/>
      <c r="F63" s="255"/>
      <c r="G63" s="255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2"/>
      <c r="AA63" s="212"/>
      <c r="AB63" s="212"/>
      <c r="AC63" s="212"/>
      <c r="AD63" s="212"/>
      <c r="AE63" s="212"/>
      <c r="AF63" s="212"/>
      <c r="AG63" s="212" t="s">
        <v>154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63" t="s">
        <v>190</v>
      </c>
      <c r="D64" s="255"/>
      <c r="E64" s="255"/>
      <c r="F64" s="255"/>
      <c r="G64" s="255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2"/>
      <c r="AA64" s="212"/>
      <c r="AB64" s="212"/>
      <c r="AC64" s="212"/>
      <c r="AD64" s="212"/>
      <c r="AE64" s="212"/>
      <c r="AF64" s="212"/>
      <c r="AG64" s="212" t="s">
        <v>154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19"/>
      <c r="B65" s="220"/>
      <c r="C65" s="264" t="s">
        <v>184</v>
      </c>
      <c r="D65" s="227"/>
      <c r="E65" s="228"/>
      <c r="F65" s="229"/>
      <c r="G65" s="229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154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63" t="s">
        <v>191</v>
      </c>
      <c r="D66" s="255"/>
      <c r="E66" s="255"/>
      <c r="F66" s="255"/>
      <c r="G66" s="255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2"/>
      <c r="AA66" s="212"/>
      <c r="AB66" s="212"/>
      <c r="AC66" s="212"/>
      <c r="AD66" s="212"/>
      <c r="AE66" s="212"/>
      <c r="AF66" s="212"/>
      <c r="AG66" s="212" t="s">
        <v>154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63" t="s">
        <v>192</v>
      </c>
      <c r="D67" s="255"/>
      <c r="E67" s="255"/>
      <c r="F67" s="255"/>
      <c r="G67" s="255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154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63" t="s">
        <v>193</v>
      </c>
      <c r="D68" s="255"/>
      <c r="E68" s="255"/>
      <c r="F68" s="255"/>
      <c r="G68" s="255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154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63" t="s">
        <v>194</v>
      </c>
      <c r="D69" s="255"/>
      <c r="E69" s="255"/>
      <c r="F69" s="255"/>
      <c r="G69" s="255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154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">
      <c r="A70" s="219"/>
      <c r="B70" s="220"/>
      <c r="C70" s="264" t="s">
        <v>184</v>
      </c>
      <c r="D70" s="227"/>
      <c r="E70" s="228"/>
      <c r="F70" s="229"/>
      <c r="G70" s="229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2"/>
      <c r="AA70" s="212"/>
      <c r="AB70" s="212"/>
      <c r="AC70" s="212"/>
      <c r="AD70" s="212"/>
      <c r="AE70" s="212"/>
      <c r="AF70" s="212"/>
      <c r="AG70" s="212" t="s">
        <v>154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">
      <c r="A71" s="219"/>
      <c r="B71" s="220"/>
      <c r="C71" s="263" t="s">
        <v>195</v>
      </c>
      <c r="D71" s="255"/>
      <c r="E71" s="255"/>
      <c r="F71" s="255"/>
      <c r="G71" s="255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2"/>
      <c r="AA71" s="212"/>
      <c r="AB71" s="212"/>
      <c r="AC71" s="212"/>
      <c r="AD71" s="212"/>
      <c r="AE71" s="212"/>
      <c r="AF71" s="212"/>
      <c r="AG71" s="212" t="s">
        <v>154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63" t="s">
        <v>196</v>
      </c>
      <c r="D72" s="255"/>
      <c r="E72" s="255"/>
      <c r="F72" s="255"/>
      <c r="G72" s="255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2"/>
      <c r="AA72" s="212"/>
      <c r="AB72" s="212"/>
      <c r="AC72" s="212"/>
      <c r="AD72" s="212"/>
      <c r="AE72" s="212"/>
      <c r="AF72" s="212"/>
      <c r="AG72" s="212" t="s">
        <v>154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63" t="s">
        <v>197</v>
      </c>
      <c r="D73" s="255"/>
      <c r="E73" s="255"/>
      <c r="F73" s="255"/>
      <c r="G73" s="255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2"/>
      <c r="AA73" s="212"/>
      <c r="AB73" s="212"/>
      <c r="AC73" s="212"/>
      <c r="AD73" s="212"/>
      <c r="AE73" s="212"/>
      <c r="AF73" s="212"/>
      <c r="AG73" s="212" t="s">
        <v>154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63" t="s">
        <v>198</v>
      </c>
      <c r="D74" s="255"/>
      <c r="E74" s="255"/>
      <c r="F74" s="255"/>
      <c r="G74" s="255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154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64" t="s">
        <v>184</v>
      </c>
      <c r="D75" s="227"/>
      <c r="E75" s="228"/>
      <c r="F75" s="229"/>
      <c r="G75" s="229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2"/>
      <c r="AA75" s="212"/>
      <c r="AB75" s="212"/>
      <c r="AC75" s="212"/>
      <c r="AD75" s="212"/>
      <c r="AE75" s="212"/>
      <c r="AF75" s="212"/>
      <c r="AG75" s="212" t="s">
        <v>154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63" t="s">
        <v>199</v>
      </c>
      <c r="D76" s="255"/>
      <c r="E76" s="255"/>
      <c r="F76" s="255"/>
      <c r="G76" s="255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2"/>
      <c r="AA76" s="212"/>
      <c r="AB76" s="212"/>
      <c r="AC76" s="212"/>
      <c r="AD76" s="212"/>
      <c r="AE76" s="212"/>
      <c r="AF76" s="212"/>
      <c r="AG76" s="212" t="s">
        <v>154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19"/>
      <c r="B77" s="220"/>
      <c r="C77" s="263" t="s">
        <v>200</v>
      </c>
      <c r="D77" s="255"/>
      <c r="E77" s="255"/>
      <c r="F77" s="255"/>
      <c r="G77" s="255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2"/>
      <c r="AA77" s="212"/>
      <c r="AB77" s="212"/>
      <c r="AC77" s="212"/>
      <c r="AD77" s="212"/>
      <c r="AE77" s="212"/>
      <c r="AF77" s="212"/>
      <c r="AG77" s="212" t="s">
        <v>154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19"/>
      <c r="B78" s="220"/>
      <c r="C78" s="264" t="s">
        <v>184</v>
      </c>
      <c r="D78" s="227"/>
      <c r="E78" s="228"/>
      <c r="F78" s="229"/>
      <c r="G78" s="229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2"/>
      <c r="AA78" s="212"/>
      <c r="AB78" s="212"/>
      <c r="AC78" s="212"/>
      <c r="AD78" s="212"/>
      <c r="AE78" s="212"/>
      <c r="AF78" s="212"/>
      <c r="AG78" s="212" t="s">
        <v>154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63" t="s">
        <v>201</v>
      </c>
      <c r="D79" s="255"/>
      <c r="E79" s="255"/>
      <c r="F79" s="255"/>
      <c r="G79" s="255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2"/>
      <c r="AA79" s="212"/>
      <c r="AB79" s="212"/>
      <c r="AC79" s="212"/>
      <c r="AD79" s="212"/>
      <c r="AE79" s="212"/>
      <c r="AF79" s="212"/>
      <c r="AG79" s="212" t="s">
        <v>154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8">
        <v>20</v>
      </c>
      <c r="B80" s="239" t="s">
        <v>202</v>
      </c>
      <c r="C80" s="258" t="s">
        <v>203</v>
      </c>
      <c r="D80" s="240" t="s">
        <v>106</v>
      </c>
      <c r="E80" s="241">
        <v>33</v>
      </c>
      <c r="F80" s="242"/>
      <c r="G80" s="243">
        <f>ROUND(E80*F80,2)</f>
        <v>0</v>
      </c>
      <c r="H80" s="242"/>
      <c r="I80" s="243">
        <f>ROUND(E80*H80,2)</f>
        <v>0</v>
      </c>
      <c r="J80" s="242"/>
      <c r="K80" s="243">
        <f>ROUND(E80*J80,2)</f>
        <v>0</v>
      </c>
      <c r="L80" s="243">
        <v>21</v>
      </c>
      <c r="M80" s="243">
        <f>G80*(1+L80/100)</f>
        <v>0</v>
      </c>
      <c r="N80" s="241">
        <v>0</v>
      </c>
      <c r="O80" s="241">
        <f>ROUND(E80*N80,2)</f>
        <v>0</v>
      </c>
      <c r="P80" s="241">
        <v>0</v>
      </c>
      <c r="Q80" s="241">
        <f>ROUND(E80*P80,2)</f>
        <v>0</v>
      </c>
      <c r="R80" s="243"/>
      <c r="S80" s="243" t="s">
        <v>107</v>
      </c>
      <c r="T80" s="244" t="s">
        <v>108</v>
      </c>
      <c r="U80" s="223">
        <v>0</v>
      </c>
      <c r="V80" s="223">
        <f>ROUND(E80*U80,2)</f>
        <v>0</v>
      </c>
      <c r="W80" s="223"/>
      <c r="X80" s="223" t="s">
        <v>109</v>
      </c>
      <c r="Y80" s="223" t="s">
        <v>110</v>
      </c>
      <c r="Z80" s="212"/>
      <c r="AA80" s="212"/>
      <c r="AB80" s="212"/>
      <c r="AC80" s="212"/>
      <c r="AD80" s="212"/>
      <c r="AE80" s="212"/>
      <c r="AF80" s="212"/>
      <c r="AG80" s="212" t="s">
        <v>111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62" t="s">
        <v>204</v>
      </c>
      <c r="D81" s="254"/>
      <c r="E81" s="254"/>
      <c r="F81" s="254"/>
      <c r="G81" s="254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154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63" t="s">
        <v>205</v>
      </c>
      <c r="D82" s="255"/>
      <c r="E82" s="255"/>
      <c r="F82" s="255"/>
      <c r="G82" s="255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2"/>
      <c r="AA82" s="212"/>
      <c r="AB82" s="212"/>
      <c r="AC82" s="212"/>
      <c r="AD82" s="212"/>
      <c r="AE82" s="212"/>
      <c r="AF82" s="212"/>
      <c r="AG82" s="212" t="s">
        <v>154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63" t="s">
        <v>206</v>
      </c>
      <c r="D83" s="255"/>
      <c r="E83" s="255"/>
      <c r="F83" s="255"/>
      <c r="G83" s="255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2"/>
      <c r="AA83" s="212"/>
      <c r="AB83" s="212"/>
      <c r="AC83" s="212"/>
      <c r="AD83" s="212"/>
      <c r="AE83" s="212"/>
      <c r="AF83" s="212"/>
      <c r="AG83" s="212" t="s">
        <v>154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19"/>
      <c r="B84" s="220"/>
      <c r="C84" s="263" t="s">
        <v>207</v>
      </c>
      <c r="D84" s="255"/>
      <c r="E84" s="255"/>
      <c r="F84" s="255"/>
      <c r="G84" s="255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154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63" t="s">
        <v>208</v>
      </c>
      <c r="D85" s="255"/>
      <c r="E85" s="255"/>
      <c r="F85" s="255"/>
      <c r="G85" s="255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2"/>
      <c r="AA85" s="212"/>
      <c r="AB85" s="212"/>
      <c r="AC85" s="212"/>
      <c r="AD85" s="212"/>
      <c r="AE85" s="212"/>
      <c r="AF85" s="212"/>
      <c r="AG85" s="212" t="s">
        <v>154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63" t="s">
        <v>209</v>
      </c>
      <c r="D86" s="255"/>
      <c r="E86" s="255"/>
      <c r="F86" s="255"/>
      <c r="G86" s="255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154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">
      <c r="A87" s="219"/>
      <c r="B87" s="220"/>
      <c r="C87" s="264" t="s">
        <v>184</v>
      </c>
      <c r="D87" s="227"/>
      <c r="E87" s="228"/>
      <c r="F87" s="229"/>
      <c r="G87" s="229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2"/>
      <c r="AA87" s="212"/>
      <c r="AB87" s="212"/>
      <c r="AC87" s="212"/>
      <c r="AD87" s="212"/>
      <c r="AE87" s="212"/>
      <c r="AF87" s="212"/>
      <c r="AG87" s="212" t="s">
        <v>154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19"/>
      <c r="B88" s="220"/>
      <c r="C88" s="263" t="s">
        <v>210</v>
      </c>
      <c r="D88" s="255"/>
      <c r="E88" s="255"/>
      <c r="F88" s="255"/>
      <c r="G88" s="255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2"/>
      <c r="AA88" s="212"/>
      <c r="AB88" s="212"/>
      <c r="AC88" s="212"/>
      <c r="AD88" s="212"/>
      <c r="AE88" s="212"/>
      <c r="AF88" s="212"/>
      <c r="AG88" s="212" t="s">
        <v>154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38">
        <v>21</v>
      </c>
      <c r="B89" s="239" t="s">
        <v>211</v>
      </c>
      <c r="C89" s="258" t="s">
        <v>212</v>
      </c>
      <c r="D89" s="240" t="s">
        <v>106</v>
      </c>
      <c r="E89" s="241">
        <v>1</v>
      </c>
      <c r="F89" s="242"/>
      <c r="G89" s="243">
        <f>ROUND(E89*F89,2)</f>
        <v>0</v>
      </c>
      <c r="H89" s="242"/>
      <c r="I89" s="243">
        <f>ROUND(E89*H89,2)</f>
        <v>0</v>
      </c>
      <c r="J89" s="242"/>
      <c r="K89" s="243">
        <f>ROUND(E89*J89,2)</f>
        <v>0</v>
      </c>
      <c r="L89" s="243">
        <v>21</v>
      </c>
      <c r="M89" s="243">
        <f>G89*(1+L89/100)</f>
        <v>0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3"/>
      <c r="S89" s="243" t="s">
        <v>107</v>
      </c>
      <c r="T89" s="244" t="s">
        <v>108</v>
      </c>
      <c r="U89" s="223">
        <v>0</v>
      </c>
      <c r="V89" s="223">
        <f>ROUND(E89*U89,2)</f>
        <v>0</v>
      </c>
      <c r="W89" s="223"/>
      <c r="X89" s="223" t="s">
        <v>109</v>
      </c>
      <c r="Y89" s="223" t="s">
        <v>110</v>
      </c>
      <c r="Z89" s="212"/>
      <c r="AA89" s="212"/>
      <c r="AB89" s="212"/>
      <c r="AC89" s="212"/>
      <c r="AD89" s="212"/>
      <c r="AE89" s="212"/>
      <c r="AF89" s="212"/>
      <c r="AG89" s="212" t="s">
        <v>111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62" t="s">
        <v>213</v>
      </c>
      <c r="D90" s="254"/>
      <c r="E90" s="254"/>
      <c r="F90" s="254"/>
      <c r="G90" s="254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2"/>
      <c r="AA90" s="212"/>
      <c r="AB90" s="212"/>
      <c r="AC90" s="212"/>
      <c r="AD90" s="212"/>
      <c r="AE90" s="212"/>
      <c r="AF90" s="212"/>
      <c r="AG90" s="212" t="s">
        <v>154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19"/>
      <c r="B91" s="220"/>
      <c r="C91" s="263" t="s">
        <v>214</v>
      </c>
      <c r="D91" s="255"/>
      <c r="E91" s="255"/>
      <c r="F91" s="255"/>
      <c r="G91" s="255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154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19"/>
      <c r="B92" s="220"/>
      <c r="C92" s="263" t="s">
        <v>215</v>
      </c>
      <c r="D92" s="255"/>
      <c r="E92" s="255"/>
      <c r="F92" s="255"/>
      <c r="G92" s="255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2"/>
      <c r="AA92" s="212"/>
      <c r="AB92" s="212"/>
      <c r="AC92" s="212"/>
      <c r="AD92" s="212"/>
      <c r="AE92" s="212"/>
      <c r="AF92" s="212"/>
      <c r="AG92" s="212" t="s">
        <v>154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19"/>
      <c r="B93" s="220"/>
      <c r="C93" s="263" t="s">
        <v>216</v>
      </c>
      <c r="D93" s="255"/>
      <c r="E93" s="255"/>
      <c r="F93" s="255"/>
      <c r="G93" s="255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154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63" t="s">
        <v>217</v>
      </c>
      <c r="D94" s="255"/>
      <c r="E94" s="255"/>
      <c r="F94" s="255"/>
      <c r="G94" s="255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154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63" t="s">
        <v>218</v>
      </c>
      <c r="D95" s="255"/>
      <c r="E95" s="255"/>
      <c r="F95" s="255"/>
      <c r="G95" s="255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2"/>
      <c r="AA95" s="212"/>
      <c r="AB95" s="212"/>
      <c r="AC95" s="212"/>
      <c r="AD95" s="212"/>
      <c r="AE95" s="212"/>
      <c r="AF95" s="212"/>
      <c r="AG95" s="212" t="s">
        <v>154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63" t="s">
        <v>219</v>
      </c>
      <c r="D96" s="255"/>
      <c r="E96" s="255"/>
      <c r="F96" s="255"/>
      <c r="G96" s="255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2"/>
      <c r="AA96" s="212"/>
      <c r="AB96" s="212"/>
      <c r="AC96" s="212"/>
      <c r="AD96" s="212"/>
      <c r="AE96" s="212"/>
      <c r="AF96" s="212"/>
      <c r="AG96" s="212" t="s">
        <v>154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">
      <c r="A97" s="219"/>
      <c r="B97" s="220"/>
      <c r="C97" s="263" t="s">
        <v>220</v>
      </c>
      <c r="D97" s="255"/>
      <c r="E97" s="255"/>
      <c r="F97" s="255"/>
      <c r="G97" s="255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2"/>
      <c r="AA97" s="212"/>
      <c r="AB97" s="212"/>
      <c r="AC97" s="212"/>
      <c r="AD97" s="212"/>
      <c r="AE97" s="212"/>
      <c r="AF97" s="212"/>
      <c r="AG97" s="212" t="s">
        <v>154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19"/>
      <c r="B98" s="220"/>
      <c r="C98" s="264" t="s">
        <v>184</v>
      </c>
      <c r="D98" s="227"/>
      <c r="E98" s="228"/>
      <c r="F98" s="229"/>
      <c r="G98" s="229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2"/>
      <c r="AA98" s="212"/>
      <c r="AB98" s="212"/>
      <c r="AC98" s="212"/>
      <c r="AD98" s="212"/>
      <c r="AE98" s="212"/>
      <c r="AF98" s="212"/>
      <c r="AG98" s="212" t="s">
        <v>154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19"/>
      <c r="B99" s="220"/>
      <c r="C99" s="263" t="s">
        <v>201</v>
      </c>
      <c r="D99" s="255"/>
      <c r="E99" s="255"/>
      <c r="F99" s="255"/>
      <c r="G99" s="255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2"/>
      <c r="AA99" s="212"/>
      <c r="AB99" s="212"/>
      <c r="AC99" s="212"/>
      <c r="AD99" s="212"/>
      <c r="AE99" s="212"/>
      <c r="AF99" s="212"/>
      <c r="AG99" s="212" t="s">
        <v>154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38">
        <v>22</v>
      </c>
      <c r="B100" s="239" t="s">
        <v>221</v>
      </c>
      <c r="C100" s="258" t="s">
        <v>222</v>
      </c>
      <c r="D100" s="240" t="s">
        <v>106</v>
      </c>
      <c r="E100" s="241">
        <v>11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1">
        <v>0</v>
      </c>
      <c r="O100" s="241">
        <f>ROUND(E100*N100,2)</f>
        <v>0</v>
      </c>
      <c r="P100" s="241">
        <v>0</v>
      </c>
      <c r="Q100" s="241">
        <f>ROUND(E100*P100,2)</f>
        <v>0</v>
      </c>
      <c r="R100" s="243"/>
      <c r="S100" s="243" t="s">
        <v>107</v>
      </c>
      <c r="T100" s="244" t="s">
        <v>108</v>
      </c>
      <c r="U100" s="223">
        <v>0</v>
      </c>
      <c r="V100" s="223">
        <f>ROUND(E100*U100,2)</f>
        <v>0</v>
      </c>
      <c r="W100" s="223"/>
      <c r="X100" s="223" t="s">
        <v>109</v>
      </c>
      <c r="Y100" s="223" t="s">
        <v>110</v>
      </c>
      <c r="Z100" s="212"/>
      <c r="AA100" s="212"/>
      <c r="AB100" s="212"/>
      <c r="AC100" s="212"/>
      <c r="AD100" s="212"/>
      <c r="AE100" s="212"/>
      <c r="AF100" s="212"/>
      <c r="AG100" s="212" t="s">
        <v>111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62" t="s">
        <v>213</v>
      </c>
      <c r="D101" s="254"/>
      <c r="E101" s="254"/>
      <c r="F101" s="254"/>
      <c r="G101" s="254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2"/>
      <c r="AA101" s="212"/>
      <c r="AB101" s="212"/>
      <c r="AC101" s="212"/>
      <c r="AD101" s="212"/>
      <c r="AE101" s="212"/>
      <c r="AF101" s="212"/>
      <c r="AG101" s="212" t="s">
        <v>154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63" t="s">
        <v>223</v>
      </c>
      <c r="D102" s="255"/>
      <c r="E102" s="255"/>
      <c r="F102" s="255"/>
      <c r="G102" s="255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2"/>
      <c r="AA102" s="212"/>
      <c r="AB102" s="212"/>
      <c r="AC102" s="212"/>
      <c r="AD102" s="212"/>
      <c r="AE102" s="212"/>
      <c r="AF102" s="212"/>
      <c r="AG102" s="212" t="s">
        <v>154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19"/>
      <c r="B103" s="220"/>
      <c r="C103" s="263" t="s">
        <v>215</v>
      </c>
      <c r="D103" s="255"/>
      <c r="E103" s="255"/>
      <c r="F103" s="255"/>
      <c r="G103" s="255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2"/>
      <c r="AA103" s="212"/>
      <c r="AB103" s="212"/>
      <c r="AC103" s="212"/>
      <c r="AD103" s="212"/>
      <c r="AE103" s="212"/>
      <c r="AF103" s="212"/>
      <c r="AG103" s="212" t="s">
        <v>154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19"/>
      <c r="B104" s="220"/>
      <c r="C104" s="263" t="s">
        <v>216</v>
      </c>
      <c r="D104" s="255"/>
      <c r="E104" s="255"/>
      <c r="F104" s="255"/>
      <c r="G104" s="255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2"/>
      <c r="AA104" s="212"/>
      <c r="AB104" s="212"/>
      <c r="AC104" s="212"/>
      <c r="AD104" s="212"/>
      <c r="AE104" s="212"/>
      <c r="AF104" s="212"/>
      <c r="AG104" s="212" t="s">
        <v>154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19"/>
      <c r="B105" s="220"/>
      <c r="C105" s="263" t="s">
        <v>217</v>
      </c>
      <c r="D105" s="255"/>
      <c r="E105" s="255"/>
      <c r="F105" s="255"/>
      <c r="G105" s="255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2"/>
      <c r="AA105" s="212"/>
      <c r="AB105" s="212"/>
      <c r="AC105" s="212"/>
      <c r="AD105" s="212"/>
      <c r="AE105" s="212"/>
      <c r="AF105" s="212"/>
      <c r="AG105" s="212" t="s">
        <v>154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63" t="s">
        <v>218</v>
      </c>
      <c r="D106" s="255"/>
      <c r="E106" s="255"/>
      <c r="F106" s="255"/>
      <c r="G106" s="255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2"/>
      <c r="AA106" s="212"/>
      <c r="AB106" s="212"/>
      <c r="AC106" s="212"/>
      <c r="AD106" s="212"/>
      <c r="AE106" s="212"/>
      <c r="AF106" s="212"/>
      <c r="AG106" s="212" t="s">
        <v>154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63" t="s">
        <v>219</v>
      </c>
      <c r="D107" s="255"/>
      <c r="E107" s="255"/>
      <c r="F107" s="255"/>
      <c r="G107" s="255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2"/>
      <c r="AA107" s="212"/>
      <c r="AB107" s="212"/>
      <c r="AC107" s="212"/>
      <c r="AD107" s="212"/>
      <c r="AE107" s="212"/>
      <c r="AF107" s="212"/>
      <c r="AG107" s="212" t="s">
        <v>154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63" t="s">
        <v>220</v>
      </c>
      <c r="D108" s="255"/>
      <c r="E108" s="255"/>
      <c r="F108" s="255"/>
      <c r="G108" s="255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2"/>
      <c r="AA108" s="212"/>
      <c r="AB108" s="212"/>
      <c r="AC108" s="212"/>
      <c r="AD108" s="212"/>
      <c r="AE108" s="212"/>
      <c r="AF108" s="212"/>
      <c r="AG108" s="212" t="s">
        <v>154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64" t="s">
        <v>184</v>
      </c>
      <c r="D109" s="227"/>
      <c r="E109" s="228"/>
      <c r="F109" s="229"/>
      <c r="G109" s="229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2"/>
      <c r="AA109" s="212"/>
      <c r="AB109" s="212"/>
      <c r="AC109" s="212"/>
      <c r="AD109" s="212"/>
      <c r="AE109" s="212"/>
      <c r="AF109" s="212"/>
      <c r="AG109" s="212" t="s">
        <v>154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19"/>
      <c r="B110" s="220"/>
      <c r="C110" s="263" t="s">
        <v>224</v>
      </c>
      <c r="D110" s="255"/>
      <c r="E110" s="255"/>
      <c r="F110" s="255"/>
      <c r="G110" s="255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2"/>
      <c r="AA110" s="212"/>
      <c r="AB110" s="212"/>
      <c r="AC110" s="212"/>
      <c r="AD110" s="212"/>
      <c r="AE110" s="212"/>
      <c r="AF110" s="212"/>
      <c r="AG110" s="212" t="s">
        <v>154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38">
        <v>23</v>
      </c>
      <c r="B111" s="239" t="s">
        <v>225</v>
      </c>
      <c r="C111" s="258" t="s">
        <v>226</v>
      </c>
      <c r="D111" s="240" t="s">
        <v>106</v>
      </c>
      <c r="E111" s="241">
        <v>1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3"/>
      <c r="S111" s="243" t="s">
        <v>107</v>
      </c>
      <c r="T111" s="244" t="s">
        <v>108</v>
      </c>
      <c r="U111" s="223">
        <v>0</v>
      </c>
      <c r="V111" s="223">
        <f>ROUND(E111*U111,2)</f>
        <v>0</v>
      </c>
      <c r="W111" s="223"/>
      <c r="X111" s="223" t="s">
        <v>109</v>
      </c>
      <c r="Y111" s="223" t="s">
        <v>110</v>
      </c>
      <c r="Z111" s="212"/>
      <c r="AA111" s="212"/>
      <c r="AB111" s="212"/>
      <c r="AC111" s="212"/>
      <c r="AD111" s="212"/>
      <c r="AE111" s="212"/>
      <c r="AF111" s="212"/>
      <c r="AG111" s="212" t="s">
        <v>111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62" t="s">
        <v>213</v>
      </c>
      <c r="D112" s="254"/>
      <c r="E112" s="254"/>
      <c r="F112" s="254"/>
      <c r="G112" s="254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2"/>
      <c r="AA112" s="212"/>
      <c r="AB112" s="212"/>
      <c r="AC112" s="212"/>
      <c r="AD112" s="212"/>
      <c r="AE112" s="212"/>
      <c r="AF112" s="212"/>
      <c r="AG112" s="212" t="s">
        <v>154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63" t="s">
        <v>227</v>
      </c>
      <c r="D113" s="255"/>
      <c r="E113" s="255"/>
      <c r="F113" s="255"/>
      <c r="G113" s="255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2"/>
      <c r="AA113" s="212"/>
      <c r="AB113" s="212"/>
      <c r="AC113" s="212"/>
      <c r="AD113" s="212"/>
      <c r="AE113" s="212"/>
      <c r="AF113" s="212"/>
      <c r="AG113" s="212" t="s">
        <v>154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63" t="s">
        <v>215</v>
      </c>
      <c r="D114" s="255"/>
      <c r="E114" s="255"/>
      <c r="F114" s="255"/>
      <c r="G114" s="255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2"/>
      <c r="AA114" s="212"/>
      <c r="AB114" s="212"/>
      <c r="AC114" s="212"/>
      <c r="AD114" s="212"/>
      <c r="AE114" s="212"/>
      <c r="AF114" s="212"/>
      <c r="AG114" s="212" t="s">
        <v>154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63" t="s">
        <v>216</v>
      </c>
      <c r="D115" s="255"/>
      <c r="E115" s="255"/>
      <c r="F115" s="255"/>
      <c r="G115" s="255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154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63" t="s">
        <v>217</v>
      </c>
      <c r="D116" s="255"/>
      <c r="E116" s="255"/>
      <c r="F116" s="255"/>
      <c r="G116" s="255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2"/>
      <c r="AA116" s="212"/>
      <c r="AB116" s="212"/>
      <c r="AC116" s="212"/>
      <c r="AD116" s="212"/>
      <c r="AE116" s="212"/>
      <c r="AF116" s="212"/>
      <c r="AG116" s="212" t="s">
        <v>154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63" t="s">
        <v>228</v>
      </c>
      <c r="D117" s="255"/>
      <c r="E117" s="255"/>
      <c r="F117" s="255"/>
      <c r="G117" s="255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2"/>
      <c r="AA117" s="212"/>
      <c r="AB117" s="212"/>
      <c r="AC117" s="212"/>
      <c r="AD117" s="212"/>
      <c r="AE117" s="212"/>
      <c r="AF117" s="212"/>
      <c r="AG117" s="212" t="s">
        <v>154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19"/>
      <c r="B118" s="220"/>
      <c r="C118" s="263" t="s">
        <v>229</v>
      </c>
      <c r="D118" s="255"/>
      <c r="E118" s="255"/>
      <c r="F118" s="255"/>
      <c r="G118" s="255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2"/>
      <c r="AA118" s="212"/>
      <c r="AB118" s="212"/>
      <c r="AC118" s="212"/>
      <c r="AD118" s="212"/>
      <c r="AE118" s="212"/>
      <c r="AF118" s="212"/>
      <c r="AG118" s="212" t="s">
        <v>154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64" t="s">
        <v>184</v>
      </c>
      <c r="D119" s="227"/>
      <c r="E119" s="228"/>
      <c r="F119" s="229"/>
      <c r="G119" s="229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2"/>
      <c r="AA119" s="212"/>
      <c r="AB119" s="212"/>
      <c r="AC119" s="212"/>
      <c r="AD119" s="212"/>
      <c r="AE119" s="212"/>
      <c r="AF119" s="212"/>
      <c r="AG119" s="212" t="s">
        <v>154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19"/>
      <c r="B120" s="220"/>
      <c r="C120" s="263" t="s">
        <v>230</v>
      </c>
      <c r="D120" s="255"/>
      <c r="E120" s="255"/>
      <c r="F120" s="255"/>
      <c r="G120" s="255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2"/>
      <c r="AA120" s="212"/>
      <c r="AB120" s="212"/>
      <c r="AC120" s="212"/>
      <c r="AD120" s="212"/>
      <c r="AE120" s="212"/>
      <c r="AF120" s="212"/>
      <c r="AG120" s="212" t="s">
        <v>154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38">
        <v>24</v>
      </c>
      <c r="B121" s="239" t="s">
        <v>231</v>
      </c>
      <c r="C121" s="258" t="s">
        <v>232</v>
      </c>
      <c r="D121" s="240" t="s">
        <v>106</v>
      </c>
      <c r="E121" s="241">
        <v>2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1">
        <v>0</v>
      </c>
      <c r="O121" s="241">
        <f>ROUND(E121*N121,2)</f>
        <v>0</v>
      </c>
      <c r="P121" s="241">
        <v>0</v>
      </c>
      <c r="Q121" s="241">
        <f>ROUND(E121*P121,2)</f>
        <v>0</v>
      </c>
      <c r="R121" s="243"/>
      <c r="S121" s="243" t="s">
        <v>107</v>
      </c>
      <c r="T121" s="244" t="s">
        <v>108</v>
      </c>
      <c r="U121" s="223">
        <v>0</v>
      </c>
      <c r="V121" s="223">
        <f>ROUND(E121*U121,2)</f>
        <v>0</v>
      </c>
      <c r="W121" s="223"/>
      <c r="X121" s="223" t="s">
        <v>109</v>
      </c>
      <c r="Y121" s="223" t="s">
        <v>110</v>
      </c>
      <c r="Z121" s="212"/>
      <c r="AA121" s="212"/>
      <c r="AB121" s="212"/>
      <c r="AC121" s="212"/>
      <c r="AD121" s="212"/>
      <c r="AE121" s="212"/>
      <c r="AF121" s="212"/>
      <c r="AG121" s="212" t="s">
        <v>111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62" t="s">
        <v>233</v>
      </c>
      <c r="D122" s="254"/>
      <c r="E122" s="254"/>
      <c r="F122" s="254"/>
      <c r="G122" s="254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154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63" t="s">
        <v>234</v>
      </c>
      <c r="D123" s="255"/>
      <c r="E123" s="255"/>
      <c r="F123" s="255"/>
      <c r="G123" s="255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2"/>
      <c r="AA123" s="212"/>
      <c r="AB123" s="212"/>
      <c r="AC123" s="212"/>
      <c r="AD123" s="212"/>
      <c r="AE123" s="212"/>
      <c r="AF123" s="212"/>
      <c r="AG123" s="212" t="s">
        <v>154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63" t="s">
        <v>235</v>
      </c>
      <c r="D124" s="255"/>
      <c r="E124" s="255"/>
      <c r="F124" s="255"/>
      <c r="G124" s="255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2"/>
      <c r="AA124" s="212"/>
      <c r="AB124" s="212"/>
      <c r="AC124" s="212"/>
      <c r="AD124" s="212"/>
      <c r="AE124" s="212"/>
      <c r="AF124" s="212"/>
      <c r="AG124" s="212" t="s">
        <v>154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19"/>
      <c r="B125" s="220"/>
      <c r="C125" s="263" t="s">
        <v>236</v>
      </c>
      <c r="D125" s="255"/>
      <c r="E125" s="255"/>
      <c r="F125" s="255"/>
      <c r="G125" s="255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2"/>
      <c r="AA125" s="212"/>
      <c r="AB125" s="212"/>
      <c r="AC125" s="212"/>
      <c r="AD125" s="212"/>
      <c r="AE125" s="212"/>
      <c r="AF125" s="212"/>
      <c r="AG125" s="212" t="s">
        <v>154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">
      <c r="A126" s="219"/>
      <c r="B126" s="220"/>
      <c r="C126" s="263" t="s">
        <v>237</v>
      </c>
      <c r="D126" s="255"/>
      <c r="E126" s="255"/>
      <c r="F126" s="255"/>
      <c r="G126" s="255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2"/>
      <c r="AA126" s="212"/>
      <c r="AB126" s="212"/>
      <c r="AC126" s="212"/>
      <c r="AD126" s="212"/>
      <c r="AE126" s="212"/>
      <c r="AF126" s="212"/>
      <c r="AG126" s="212" t="s">
        <v>154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">
      <c r="A127" s="219"/>
      <c r="B127" s="220"/>
      <c r="C127" s="263" t="s">
        <v>238</v>
      </c>
      <c r="D127" s="255"/>
      <c r="E127" s="255"/>
      <c r="F127" s="255"/>
      <c r="G127" s="255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2"/>
      <c r="AA127" s="212"/>
      <c r="AB127" s="212"/>
      <c r="AC127" s="212"/>
      <c r="AD127" s="212"/>
      <c r="AE127" s="212"/>
      <c r="AF127" s="212"/>
      <c r="AG127" s="212" t="s">
        <v>154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19"/>
      <c r="B128" s="220"/>
      <c r="C128" s="263" t="s">
        <v>239</v>
      </c>
      <c r="D128" s="255"/>
      <c r="E128" s="255"/>
      <c r="F128" s="255"/>
      <c r="G128" s="255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2"/>
      <c r="AA128" s="212"/>
      <c r="AB128" s="212"/>
      <c r="AC128" s="212"/>
      <c r="AD128" s="212"/>
      <c r="AE128" s="212"/>
      <c r="AF128" s="212"/>
      <c r="AG128" s="212" t="s">
        <v>154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63" t="s">
        <v>240</v>
      </c>
      <c r="D129" s="255"/>
      <c r="E129" s="255"/>
      <c r="F129" s="255"/>
      <c r="G129" s="255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2"/>
      <c r="AA129" s="212"/>
      <c r="AB129" s="212"/>
      <c r="AC129" s="212"/>
      <c r="AD129" s="212"/>
      <c r="AE129" s="212"/>
      <c r="AF129" s="212"/>
      <c r="AG129" s="212" t="s">
        <v>154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63" t="s">
        <v>241</v>
      </c>
      <c r="D130" s="255"/>
      <c r="E130" s="255"/>
      <c r="F130" s="255"/>
      <c r="G130" s="255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2"/>
      <c r="AA130" s="212"/>
      <c r="AB130" s="212"/>
      <c r="AC130" s="212"/>
      <c r="AD130" s="212"/>
      <c r="AE130" s="212"/>
      <c r="AF130" s="212"/>
      <c r="AG130" s="212" t="s">
        <v>154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63" t="s">
        <v>242</v>
      </c>
      <c r="D131" s="255"/>
      <c r="E131" s="255"/>
      <c r="F131" s="255"/>
      <c r="G131" s="255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2"/>
      <c r="AA131" s="212"/>
      <c r="AB131" s="212"/>
      <c r="AC131" s="212"/>
      <c r="AD131" s="212"/>
      <c r="AE131" s="212"/>
      <c r="AF131" s="212"/>
      <c r="AG131" s="212" t="s">
        <v>154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64" t="s">
        <v>184</v>
      </c>
      <c r="D132" s="227"/>
      <c r="E132" s="228"/>
      <c r="F132" s="229"/>
      <c r="G132" s="229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2"/>
      <c r="AA132" s="212"/>
      <c r="AB132" s="212"/>
      <c r="AC132" s="212"/>
      <c r="AD132" s="212"/>
      <c r="AE132" s="212"/>
      <c r="AF132" s="212"/>
      <c r="AG132" s="212" t="s">
        <v>154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63" t="s">
        <v>230</v>
      </c>
      <c r="D133" s="255"/>
      <c r="E133" s="255"/>
      <c r="F133" s="255"/>
      <c r="G133" s="255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2"/>
      <c r="AA133" s="212"/>
      <c r="AB133" s="212"/>
      <c r="AC133" s="212"/>
      <c r="AD133" s="212"/>
      <c r="AE133" s="212"/>
      <c r="AF133" s="212"/>
      <c r="AG133" s="212" t="s">
        <v>154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38">
        <v>25</v>
      </c>
      <c r="B134" s="239" t="s">
        <v>243</v>
      </c>
      <c r="C134" s="258" t="s">
        <v>244</v>
      </c>
      <c r="D134" s="240" t="s">
        <v>106</v>
      </c>
      <c r="E134" s="241">
        <v>3</v>
      </c>
      <c r="F134" s="242"/>
      <c r="G134" s="243">
        <f>ROUND(E134*F134,2)</f>
        <v>0</v>
      </c>
      <c r="H134" s="242"/>
      <c r="I134" s="243">
        <f>ROUND(E134*H134,2)</f>
        <v>0</v>
      </c>
      <c r="J134" s="242"/>
      <c r="K134" s="243">
        <f>ROUND(E134*J134,2)</f>
        <v>0</v>
      </c>
      <c r="L134" s="243">
        <v>21</v>
      </c>
      <c r="M134" s="243">
        <f>G134*(1+L134/100)</f>
        <v>0</v>
      </c>
      <c r="N134" s="241">
        <v>0</v>
      </c>
      <c r="O134" s="241">
        <f>ROUND(E134*N134,2)</f>
        <v>0</v>
      </c>
      <c r="P134" s="241">
        <v>0</v>
      </c>
      <c r="Q134" s="241">
        <f>ROUND(E134*P134,2)</f>
        <v>0</v>
      </c>
      <c r="R134" s="243"/>
      <c r="S134" s="243" t="s">
        <v>107</v>
      </c>
      <c r="T134" s="244" t="s">
        <v>108</v>
      </c>
      <c r="U134" s="223">
        <v>0</v>
      </c>
      <c r="V134" s="223">
        <f>ROUND(E134*U134,2)</f>
        <v>0</v>
      </c>
      <c r="W134" s="223"/>
      <c r="X134" s="223" t="s">
        <v>109</v>
      </c>
      <c r="Y134" s="223" t="s">
        <v>110</v>
      </c>
      <c r="Z134" s="212"/>
      <c r="AA134" s="212"/>
      <c r="AB134" s="212"/>
      <c r="AC134" s="212"/>
      <c r="AD134" s="212"/>
      <c r="AE134" s="212"/>
      <c r="AF134" s="212"/>
      <c r="AG134" s="212" t="s">
        <v>111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19"/>
      <c r="B135" s="220"/>
      <c r="C135" s="262" t="s">
        <v>233</v>
      </c>
      <c r="D135" s="254"/>
      <c r="E135" s="254"/>
      <c r="F135" s="254"/>
      <c r="G135" s="254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2"/>
      <c r="AA135" s="212"/>
      <c r="AB135" s="212"/>
      <c r="AC135" s="212"/>
      <c r="AD135" s="212"/>
      <c r="AE135" s="212"/>
      <c r="AF135" s="212"/>
      <c r="AG135" s="212" t="s">
        <v>154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63" t="s">
        <v>234</v>
      </c>
      <c r="D136" s="255"/>
      <c r="E136" s="255"/>
      <c r="F136" s="255"/>
      <c r="G136" s="255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2"/>
      <c r="AA136" s="212"/>
      <c r="AB136" s="212"/>
      <c r="AC136" s="212"/>
      <c r="AD136" s="212"/>
      <c r="AE136" s="212"/>
      <c r="AF136" s="212"/>
      <c r="AG136" s="212" t="s">
        <v>154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63" t="s">
        <v>235</v>
      </c>
      <c r="D137" s="255"/>
      <c r="E137" s="255"/>
      <c r="F137" s="255"/>
      <c r="G137" s="255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2"/>
      <c r="AA137" s="212"/>
      <c r="AB137" s="212"/>
      <c r="AC137" s="212"/>
      <c r="AD137" s="212"/>
      <c r="AE137" s="212"/>
      <c r="AF137" s="212"/>
      <c r="AG137" s="212" t="s">
        <v>154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19"/>
      <c r="B138" s="220"/>
      <c r="C138" s="263" t="s">
        <v>245</v>
      </c>
      <c r="D138" s="255"/>
      <c r="E138" s="255"/>
      <c r="F138" s="255"/>
      <c r="G138" s="255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2"/>
      <c r="AA138" s="212"/>
      <c r="AB138" s="212"/>
      <c r="AC138" s="212"/>
      <c r="AD138" s="212"/>
      <c r="AE138" s="212"/>
      <c r="AF138" s="212"/>
      <c r="AG138" s="212" t="s">
        <v>154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">
      <c r="A139" s="219"/>
      <c r="B139" s="220"/>
      <c r="C139" s="263" t="s">
        <v>246</v>
      </c>
      <c r="D139" s="255"/>
      <c r="E139" s="255"/>
      <c r="F139" s="255"/>
      <c r="G139" s="255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2"/>
      <c r="AA139" s="212"/>
      <c r="AB139" s="212"/>
      <c r="AC139" s="212"/>
      <c r="AD139" s="212"/>
      <c r="AE139" s="212"/>
      <c r="AF139" s="212"/>
      <c r="AG139" s="212" t="s">
        <v>154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63" t="s">
        <v>247</v>
      </c>
      <c r="D140" s="255"/>
      <c r="E140" s="255"/>
      <c r="F140" s="255"/>
      <c r="G140" s="255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2"/>
      <c r="AA140" s="212"/>
      <c r="AB140" s="212"/>
      <c r="AC140" s="212"/>
      <c r="AD140" s="212"/>
      <c r="AE140" s="212"/>
      <c r="AF140" s="212"/>
      <c r="AG140" s="212" t="s">
        <v>154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63" t="s">
        <v>239</v>
      </c>
      <c r="D141" s="255"/>
      <c r="E141" s="255"/>
      <c r="F141" s="255"/>
      <c r="G141" s="255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2"/>
      <c r="AA141" s="212"/>
      <c r="AB141" s="212"/>
      <c r="AC141" s="212"/>
      <c r="AD141" s="212"/>
      <c r="AE141" s="212"/>
      <c r="AF141" s="212"/>
      <c r="AG141" s="212" t="s">
        <v>154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63" t="s">
        <v>240</v>
      </c>
      <c r="D142" s="255"/>
      <c r="E142" s="255"/>
      <c r="F142" s="255"/>
      <c r="G142" s="255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2"/>
      <c r="AA142" s="212"/>
      <c r="AB142" s="212"/>
      <c r="AC142" s="212"/>
      <c r="AD142" s="212"/>
      <c r="AE142" s="212"/>
      <c r="AF142" s="212"/>
      <c r="AG142" s="212" t="s">
        <v>154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63" t="s">
        <v>241</v>
      </c>
      <c r="D143" s="255"/>
      <c r="E143" s="255"/>
      <c r="F143" s="255"/>
      <c r="G143" s="255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2"/>
      <c r="AA143" s="212"/>
      <c r="AB143" s="212"/>
      <c r="AC143" s="212"/>
      <c r="AD143" s="212"/>
      <c r="AE143" s="212"/>
      <c r="AF143" s="212"/>
      <c r="AG143" s="212" t="s">
        <v>154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63" t="s">
        <v>242</v>
      </c>
      <c r="D144" s="255"/>
      <c r="E144" s="255"/>
      <c r="F144" s="255"/>
      <c r="G144" s="255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2"/>
      <c r="AA144" s="212"/>
      <c r="AB144" s="212"/>
      <c r="AC144" s="212"/>
      <c r="AD144" s="212"/>
      <c r="AE144" s="212"/>
      <c r="AF144" s="212"/>
      <c r="AG144" s="212" t="s">
        <v>154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19"/>
      <c r="B145" s="220"/>
      <c r="C145" s="264" t="s">
        <v>184</v>
      </c>
      <c r="D145" s="227"/>
      <c r="E145" s="228"/>
      <c r="F145" s="229"/>
      <c r="G145" s="229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2"/>
      <c r="AA145" s="212"/>
      <c r="AB145" s="212"/>
      <c r="AC145" s="212"/>
      <c r="AD145" s="212"/>
      <c r="AE145" s="212"/>
      <c r="AF145" s="212"/>
      <c r="AG145" s="212" t="s">
        <v>154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63" t="s">
        <v>230</v>
      </c>
      <c r="D146" s="255"/>
      <c r="E146" s="255"/>
      <c r="F146" s="255"/>
      <c r="G146" s="255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2"/>
      <c r="AA146" s="212"/>
      <c r="AB146" s="212"/>
      <c r="AC146" s="212"/>
      <c r="AD146" s="212"/>
      <c r="AE146" s="212"/>
      <c r="AF146" s="212"/>
      <c r="AG146" s="212" t="s">
        <v>154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38">
        <v>26</v>
      </c>
      <c r="B147" s="239" t="s">
        <v>248</v>
      </c>
      <c r="C147" s="258" t="s">
        <v>249</v>
      </c>
      <c r="D147" s="240" t="s">
        <v>106</v>
      </c>
      <c r="E147" s="241">
        <v>1</v>
      </c>
      <c r="F147" s="242"/>
      <c r="G147" s="243">
        <f>ROUND(E147*F147,2)</f>
        <v>0</v>
      </c>
      <c r="H147" s="242"/>
      <c r="I147" s="243">
        <f>ROUND(E147*H147,2)</f>
        <v>0</v>
      </c>
      <c r="J147" s="242"/>
      <c r="K147" s="243">
        <f>ROUND(E147*J147,2)</f>
        <v>0</v>
      </c>
      <c r="L147" s="243">
        <v>21</v>
      </c>
      <c r="M147" s="243">
        <f>G147*(1+L147/100)</f>
        <v>0</v>
      </c>
      <c r="N147" s="241">
        <v>0</v>
      </c>
      <c r="O147" s="241">
        <f>ROUND(E147*N147,2)</f>
        <v>0</v>
      </c>
      <c r="P147" s="241">
        <v>0</v>
      </c>
      <c r="Q147" s="241">
        <f>ROUND(E147*P147,2)</f>
        <v>0</v>
      </c>
      <c r="R147" s="243"/>
      <c r="S147" s="243" t="s">
        <v>107</v>
      </c>
      <c r="T147" s="244" t="s">
        <v>108</v>
      </c>
      <c r="U147" s="223">
        <v>0</v>
      </c>
      <c r="V147" s="223">
        <f>ROUND(E147*U147,2)</f>
        <v>0</v>
      </c>
      <c r="W147" s="223"/>
      <c r="X147" s="223" t="s">
        <v>109</v>
      </c>
      <c r="Y147" s="223" t="s">
        <v>110</v>
      </c>
      <c r="Z147" s="212"/>
      <c r="AA147" s="212"/>
      <c r="AB147" s="212"/>
      <c r="AC147" s="212"/>
      <c r="AD147" s="212"/>
      <c r="AE147" s="212"/>
      <c r="AF147" s="212"/>
      <c r="AG147" s="212" t="s">
        <v>111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2">
      <c r="A148" s="219"/>
      <c r="B148" s="220"/>
      <c r="C148" s="262" t="s">
        <v>250</v>
      </c>
      <c r="D148" s="254"/>
      <c r="E148" s="254"/>
      <c r="F148" s="254"/>
      <c r="G148" s="254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2"/>
      <c r="AA148" s="212"/>
      <c r="AB148" s="212"/>
      <c r="AC148" s="212"/>
      <c r="AD148" s="212"/>
      <c r="AE148" s="212"/>
      <c r="AF148" s="212"/>
      <c r="AG148" s="212" t="s">
        <v>154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63" t="s">
        <v>251</v>
      </c>
      <c r="D149" s="255"/>
      <c r="E149" s="255"/>
      <c r="F149" s="255"/>
      <c r="G149" s="255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2"/>
      <c r="AA149" s="212"/>
      <c r="AB149" s="212"/>
      <c r="AC149" s="212"/>
      <c r="AD149" s="212"/>
      <c r="AE149" s="212"/>
      <c r="AF149" s="212"/>
      <c r="AG149" s="212" t="s">
        <v>154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2">
      <c r="A150" s="219"/>
      <c r="B150" s="220"/>
      <c r="C150" s="263" t="s">
        <v>252</v>
      </c>
      <c r="D150" s="255"/>
      <c r="E150" s="255"/>
      <c r="F150" s="255"/>
      <c r="G150" s="255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2"/>
      <c r="AA150" s="212"/>
      <c r="AB150" s="212"/>
      <c r="AC150" s="212"/>
      <c r="AD150" s="212"/>
      <c r="AE150" s="212"/>
      <c r="AF150" s="212"/>
      <c r="AG150" s="212" t="s">
        <v>154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19"/>
      <c r="B151" s="220"/>
      <c r="C151" s="263" t="s">
        <v>253</v>
      </c>
      <c r="D151" s="255"/>
      <c r="E151" s="255"/>
      <c r="F151" s="255"/>
      <c r="G151" s="255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2"/>
      <c r="AA151" s="212"/>
      <c r="AB151" s="212"/>
      <c r="AC151" s="212"/>
      <c r="AD151" s="212"/>
      <c r="AE151" s="212"/>
      <c r="AF151" s="212"/>
      <c r="AG151" s="212" t="s">
        <v>154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19"/>
      <c r="B152" s="220"/>
      <c r="C152" s="263" t="s">
        <v>254</v>
      </c>
      <c r="D152" s="255"/>
      <c r="E152" s="255"/>
      <c r="F152" s="255"/>
      <c r="G152" s="255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2"/>
      <c r="AA152" s="212"/>
      <c r="AB152" s="212"/>
      <c r="AC152" s="212"/>
      <c r="AD152" s="212"/>
      <c r="AE152" s="212"/>
      <c r="AF152" s="212"/>
      <c r="AG152" s="212" t="s">
        <v>154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19"/>
      <c r="B153" s="220"/>
      <c r="C153" s="263" t="s">
        <v>255</v>
      </c>
      <c r="D153" s="255"/>
      <c r="E153" s="255"/>
      <c r="F153" s="255"/>
      <c r="G153" s="255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2"/>
      <c r="AA153" s="212"/>
      <c r="AB153" s="212"/>
      <c r="AC153" s="212"/>
      <c r="AD153" s="212"/>
      <c r="AE153" s="212"/>
      <c r="AF153" s="212"/>
      <c r="AG153" s="212" t="s">
        <v>154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2">
      <c r="A154" s="219"/>
      <c r="B154" s="220"/>
      <c r="C154" s="263" t="s">
        <v>256</v>
      </c>
      <c r="D154" s="255"/>
      <c r="E154" s="255"/>
      <c r="F154" s="255"/>
      <c r="G154" s="255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2"/>
      <c r="AA154" s="212"/>
      <c r="AB154" s="212"/>
      <c r="AC154" s="212"/>
      <c r="AD154" s="212"/>
      <c r="AE154" s="212"/>
      <c r="AF154" s="212"/>
      <c r="AG154" s="212" t="s">
        <v>154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">
      <c r="A155" s="219"/>
      <c r="B155" s="220"/>
      <c r="C155" s="263" t="s">
        <v>257</v>
      </c>
      <c r="D155" s="255"/>
      <c r="E155" s="255"/>
      <c r="F155" s="255"/>
      <c r="G155" s="255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2"/>
      <c r="AA155" s="212"/>
      <c r="AB155" s="212"/>
      <c r="AC155" s="212"/>
      <c r="AD155" s="212"/>
      <c r="AE155" s="212"/>
      <c r="AF155" s="212"/>
      <c r="AG155" s="212" t="s">
        <v>154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19"/>
      <c r="B156" s="220"/>
      <c r="C156" s="263" t="s">
        <v>258</v>
      </c>
      <c r="D156" s="255"/>
      <c r="E156" s="255"/>
      <c r="F156" s="255"/>
      <c r="G156" s="255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2"/>
      <c r="AA156" s="212"/>
      <c r="AB156" s="212"/>
      <c r="AC156" s="212"/>
      <c r="AD156" s="212"/>
      <c r="AE156" s="212"/>
      <c r="AF156" s="212"/>
      <c r="AG156" s="212" t="s">
        <v>154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64" t="s">
        <v>184</v>
      </c>
      <c r="D157" s="227"/>
      <c r="E157" s="228"/>
      <c r="F157" s="229"/>
      <c r="G157" s="229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2"/>
      <c r="AA157" s="212"/>
      <c r="AB157" s="212"/>
      <c r="AC157" s="212"/>
      <c r="AD157" s="212"/>
      <c r="AE157" s="212"/>
      <c r="AF157" s="212"/>
      <c r="AG157" s="212" t="s">
        <v>154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63" t="s">
        <v>259</v>
      </c>
      <c r="D158" s="255"/>
      <c r="E158" s="255"/>
      <c r="F158" s="255"/>
      <c r="G158" s="255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2"/>
      <c r="AA158" s="212"/>
      <c r="AB158" s="212"/>
      <c r="AC158" s="212"/>
      <c r="AD158" s="212"/>
      <c r="AE158" s="212"/>
      <c r="AF158" s="212"/>
      <c r="AG158" s="212" t="s">
        <v>154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38">
        <v>27</v>
      </c>
      <c r="B159" s="239" t="s">
        <v>260</v>
      </c>
      <c r="C159" s="258" t="s">
        <v>261</v>
      </c>
      <c r="D159" s="240" t="s">
        <v>106</v>
      </c>
      <c r="E159" s="241">
        <v>1</v>
      </c>
      <c r="F159" s="242"/>
      <c r="G159" s="243">
        <f>ROUND(E159*F159,2)</f>
        <v>0</v>
      </c>
      <c r="H159" s="242"/>
      <c r="I159" s="243">
        <f>ROUND(E159*H159,2)</f>
        <v>0</v>
      </c>
      <c r="J159" s="242"/>
      <c r="K159" s="243">
        <f>ROUND(E159*J159,2)</f>
        <v>0</v>
      </c>
      <c r="L159" s="243">
        <v>21</v>
      </c>
      <c r="M159" s="243">
        <f>G159*(1+L159/100)</f>
        <v>0</v>
      </c>
      <c r="N159" s="241">
        <v>0</v>
      </c>
      <c r="O159" s="241">
        <f>ROUND(E159*N159,2)</f>
        <v>0</v>
      </c>
      <c r="P159" s="241">
        <v>0</v>
      </c>
      <c r="Q159" s="241">
        <f>ROUND(E159*P159,2)</f>
        <v>0</v>
      </c>
      <c r="R159" s="243"/>
      <c r="S159" s="243" t="s">
        <v>107</v>
      </c>
      <c r="T159" s="244" t="s">
        <v>108</v>
      </c>
      <c r="U159" s="223">
        <v>0</v>
      </c>
      <c r="V159" s="223">
        <f>ROUND(E159*U159,2)</f>
        <v>0</v>
      </c>
      <c r="W159" s="223"/>
      <c r="X159" s="223" t="s">
        <v>109</v>
      </c>
      <c r="Y159" s="223" t="s">
        <v>110</v>
      </c>
      <c r="Z159" s="212"/>
      <c r="AA159" s="212"/>
      <c r="AB159" s="212"/>
      <c r="AC159" s="212"/>
      <c r="AD159" s="212"/>
      <c r="AE159" s="212"/>
      <c r="AF159" s="212"/>
      <c r="AG159" s="212" t="s">
        <v>111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">
      <c r="A160" s="219"/>
      <c r="B160" s="220"/>
      <c r="C160" s="262" t="s">
        <v>262</v>
      </c>
      <c r="D160" s="254"/>
      <c r="E160" s="254"/>
      <c r="F160" s="254"/>
      <c r="G160" s="254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2"/>
      <c r="AA160" s="212"/>
      <c r="AB160" s="212"/>
      <c r="AC160" s="212"/>
      <c r="AD160" s="212"/>
      <c r="AE160" s="212"/>
      <c r="AF160" s="212"/>
      <c r="AG160" s="212" t="s">
        <v>154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63" t="s">
        <v>263</v>
      </c>
      <c r="D161" s="255"/>
      <c r="E161" s="255"/>
      <c r="F161" s="255"/>
      <c r="G161" s="255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2"/>
      <c r="AA161" s="212"/>
      <c r="AB161" s="212"/>
      <c r="AC161" s="212"/>
      <c r="AD161" s="212"/>
      <c r="AE161" s="212"/>
      <c r="AF161" s="212"/>
      <c r="AG161" s="212" t="s">
        <v>154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19"/>
      <c r="B162" s="220"/>
      <c r="C162" s="263" t="s">
        <v>264</v>
      </c>
      <c r="D162" s="255"/>
      <c r="E162" s="255"/>
      <c r="F162" s="255"/>
      <c r="G162" s="255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2"/>
      <c r="AA162" s="212"/>
      <c r="AB162" s="212"/>
      <c r="AC162" s="212"/>
      <c r="AD162" s="212"/>
      <c r="AE162" s="212"/>
      <c r="AF162" s="212"/>
      <c r="AG162" s="212" t="s">
        <v>154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19"/>
      <c r="B163" s="220"/>
      <c r="C163" s="263" t="s">
        <v>265</v>
      </c>
      <c r="D163" s="255"/>
      <c r="E163" s="255"/>
      <c r="F163" s="255"/>
      <c r="G163" s="255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2"/>
      <c r="AA163" s="212"/>
      <c r="AB163" s="212"/>
      <c r="AC163" s="212"/>
      <c r="AD163" s="212"/>
      <c r="AE163" s="212"/>
      <c r="AF163" s="212"/>
      <c r="AG163" s="212" t="s">
        <v>154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63" t="s">
        <v>266</v>
      </c>
      <c r="D164" s="255"/>
      <c r="E164" s="255"/>
      <c r="F164" s="255"/>
      <c r="G164" s="255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2"/>
      <c r="AA164" s="212"/>
      <c r="AB164" s="212"/>
      <c r="AC164" s="212"/>
      <c r="AD164" s="212"/>
      <c r="AE164" s="212"/>
      <c r="AF164" s="212"/>
      <c r="AG164" s="212" t="s">
        <v>154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19"/>
      <c r="B165" s="220"/>
      <c r="C165" s="264" t="s">
        <v>184</v>
      </c>
      <c r="D165" s="227"/>
      <c r="E165" s="228"/>
      <c r="F165" s="229"/>
      <c r="G165" s="229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2"/>
      <c r="AA165" s="212"/>
      <c r="AB165" s="212"/>
      <c r="AC165" s="212"/>
      <c r="AD165" s="212"/>
      <c r="AE165" s="212"/>
      <c r="AF165" s="212"/>
      <c r="AG165" s="212" t="s">
        <v>154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19"/>
      <c r="B166" s="220"/>
      <c r="C166" s="263" t="s">
        <v>259</v>
      </c>
      <c r="D166" s="255"/>
      <c r="E166" s="255"/>
      <c r="F166" s="255"/>
      <c r="G166" s="255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2"/>
      <c r="AA166" s="212"/>
      <c r="AB166" s="212"/>
      <c r="AC166" s="212"/>
      <c r="AD166" s="212"/>
      <c r="AE166" s="212"/>
      <c r="AF166" s="212"/>
      <c r="AG166" s="212" t="s">
        <v>154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38">
        <v>28</v>
      </c>
      <c r="B167" s="239" t="s">
        <v>267</v>
      </c>
      <c r="C167" s="258" t="s">
        <v>268</v>
      </c>
      <c r="D167" s="240" t="s">
        <v>106</v>
      </c>
      <c r="E167" s="241">
        <v>1</v>
      </c>
      <c r="F167" s="242"/>
      <c r="G167" s="243">
        <f>ROUND(E167*F167,2)</f>
        <v>0</v>
      </c>
      <c r="H167" s="242"/>
      <c r="I167" s="243">
        <f>ROUND(E167*H167,2)</f>
        <v>0</v>
      </c>
      <c r="J167" s="242"/>
      <c r="K167" s="243">
        <f>ROUND(E167*J167,2)</f>
        <v>0</v>
      </c>
      <c r="L167" s="243">
        <v>21</v>
      </c>
      <c r="M167" s="243">
        <f>G167*(1+L167/100)</f>
        <v>0</v>
      </c>
      <c r="N167" s="241">
        <v>0</v>
      </c>
      <c r="O167" s="241">
        <f>ROUND(E167*N167,2)</f>
        <v>0</v>
      </c>
      <c r="P167" s="241">
        <v>0</v>
      </c>
      <c r="Q167" s="241">
        <f>ROUND(E167*P167,2)</f>
        <v>0</v>
      </c>
      <c r="R167" s="243"/>
      <c r="S167" s="243" t="s">
        <v>107</v>
      </c>
      <c r="T167" s="244" t="s">
        <v>108</v>
      </c>
      <c r="U167" s="223">
        <v>0</v>
      </c>
      <c r="V167" s="223">
        <f>ROUND(E167*U167,2)</f>
        <v>0</v>
      </c>
      <c r="W167" s="223"/>
      <c r="X167" s="223" t="s">
        <v>109</v>
      </c>
      <c r="Y167" s="223" t="s">
        <v>110</v>
      </c>
      <c r="Z167" s="212"/>
      <c r="AA167" s="212"/>
      <c r="AB167" s="212"/>
      <c r="AC167" s="212"/>
      <c r="AD167" s="212"/>
      <c r="AE167" s="212"/>
      <c r="AF167" s="212"/>
      <c r="AG167" s="212" t="s">
        <v>111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">
      <c r="A168" s="219"/>
      <c r="B168" s="220"/>
      <c r="C168" s="262" t="s">
        <v>262</v>
      </c>
      <c r="D168" s="254"/>
      <c r="E168" s="254"/>
      <c r="F168" s="254"/>
      <c r="G168" s="254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2"/>
      <c r="AA168" s="212"/>
      <c r="AB168" s="212"/>
      <c r="AC168" s="212"/>
      <c r="AD168" s="212"/>
      <c r="AE168" s="212"/>
      <c r="AF168" s="212"/>
      <c r="AG168" s="212" t="s">
        <v>154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63" t="s">
        <v>263</v>
      </c>
      <c r="D169" s="255"/>
      <c r="E169" s="255"/>
      <c r="F169" s="255"/>
      <c r="G169" s="255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2"/>
      <c r="AA169" s="212"/>
      <c r="AB169" s="212"/>
      <c r="AC169" s="212"/>
      <c r="AD169" s="212"/>
      <c r="AE169" s="212"/>
      <c r="AF169" s="212"/>
      <c r="AG169" s="212" t="s">
        <v>154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63" t="s">
        <v>264</v>
      </c>
      <c r="D170" s="255"/>
      <c r="E170" s="255"/>
      <c r="F170" s="255"/>
      <c r="G170" s="255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2"/>
      <c r="AA170" s="212"/>
      <c r="AB170" s="212"/>
      <c r="AC170" s="212"/>
      <c r="AD170" s="212"/>
      <c r="AE170" s="212"/>
      <c r="AF170" s="212"/>
      <c r="AG170" s="212" t="s">
        <v>154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19"/>
      <c r="B171" s="220"/>
      <c r="C171" s="263" t="s">
        <v>265</v>
      </c>
      <c r="D171" s="255"/>
      <c r="E171" s="255"/>
      <c r="F171" s="255"/>
      <c r="G171" s="255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2"/>
      <c r="AA171" s="212"/>
      <c r="AB171" s="212"/>
      <c r="AC171" s="212"/>
      <c r="AD171" s="212"/>
      <c r="AE171" s="212"/>
      <c r="AF171" s="212"/>
      <c r="AG171" s="212" t="s">
        <v>154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63" t="s">
        <v>269</v>
      </c>
      <c r="D172" s="255"/>
      <c r="E172" s="255"/>
      <c r="F172" s="255"/>
      <c r="G172" s="255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154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64" t="s">
        <v>184</v>
      </c>
      <c r="D173" s="227"/>
      <c r="E173" s="228"/>
      <c r="F173" s="229"/>
      <c r="G173" s="229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2"/>
      <c r="AA173" s="212"/>
      <c r="AB173" s="212"/>
      <c r="AC173" s="212"/>
      <c r="AD173" s="212"/>
      <c r="AE173" s="212"/>
      <c r="AF173" s="212"/>
      <c r="AG173" s="212" t="s">
        <v>154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63" t="s">
        <v>185</v>
      </c>
      <c r="D174" s="255"/>
      <c r="E174" s="255"/>
      <c r="F174" s="255"/>
      <c r="G174" s="255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23"/>
      <c r="Z174" s="212"/>
      <c r="AA174" s="212"/>
      <c r="AB174" s="212"/>
      <c r="AC174" s="212"/>
      <c r="AD174" s="212"/>
      <c r="AE174" s="212"/>
      <c r="AF174" s="212"/>
      <c r="AG174" s="212" t="s">
        <v>154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x14ac:dyDescent="0.2">
      <c r="A175" s="231" t="s">
        <v>102</v>
      </c>
      <c r="B175" s="232" t="s">
        <v>71</v>
      </c>
      <c r="C175" s="256" t="s">
        <v>72</v>
      </c>
      <c r="D175" s="233"/>
      <c r="E175" s="234"/>
      <c r="F175" s="235"/>
      <c r="G175" s="235">
        <f>SUMIF(AG176:AG209,"&lt;&gt;NOR",G176:G209)</f>
        <v>0</v>
      </c>
      <c r="H175" s="235"/>
      <c r="I175" s="235">
        <f>SUM(I176:I209)</f>
        <v>0</v>
      </c>
      <c r="J175" s="235"/>
      <c r="K175" s="235">
        <f>SUM(K176:K209)</f>
        <v>0</v>
      </c>
      <c r="L175" s="235"/>
      <c r="M175" s="235">
        <f>SUM(M176:M209)</f>
        <v>0</v>
      </c>
      <c r="N175" s="234"/>
      <c r="O175" s="234">
        <f>SUM(O176:O209)</f>
        <v>0</v>
      </c>
      <c r="P175" s="234"/>
      <c r="Q175" s="234">
        <f>SUM(Q176:Q209)</f>
        <v>0</v>
      </c>
      <c r="R175" s="235"/>
      <c r="S175" s="235"/>
      <c r="T175" s="236"/>
      <c r="U175" s="230"/>
      <c r="V175" s="230">
        <f>SUM(V176:V209)</f>
        <v>0</v>
      </c>
      <c r="W175" s="230"/>
      <c r="X175" s="230"/>
      <c r="Y175" s="230"/>
      <c r="AG175" t="s">
        <v>103</v>
      </c>
    </row>
    <row r="176" spans="1:60" outlineLevel="1" x14ac:dyDescent="0.2">
      <c r="A176" s="238">
        <v>29</v>
      </c>
      <c r="B176" s="239" t="s">
        <v>270</v>
      </c>
      <c r="C176" s="258" t="s">
        <v>271</v>
      </c>
      <c r="D176" s="240" t="s">
        <v>106</v>
      </c>
      <c r="E176" s="241">
        <v>1</v>
      </c>
      <c r="F176" s="242"/>
      <c r="G176" s="243">
        <f>ROUND(E176*F176,2)</f>
        <v>0</v>
      </c>
      <c r="H176" s="242"/>
      <c r="I176" s="243">
        <f>ROUND(E176*H176,2)</f>
        <v>0</v>
      </c>
      <c r="J176" s="242"/>
      <c r="K176" s="243">
        <f>ROUND(E176*J176,2)</f>
        <v>0</v>
      </c>
      <c r="L176" s="243">
        <v>21</v>
      </c>
      <c r="M176" s="243">
        <f>G176*(1+L176/100)</f>
        <v>0</v>
      </c>
      <c r="N176" s="241">
        <v>0</v>
      </c>
      <c r="O176" s="241">
        <f>ROUND(E176*N176,2)</f>
        <v>0</v>
      </c>
      <c r="P176" s="241">
        <v>0</v>
      </c>
      <c r="Q176" s="241">
        <f>ROUND(E176*P176,2)</f>
        <v>0</v>
      </c>
      <c r="R176" s="243"/>
      <c r="S176" s="243" t="s">
        <v>107</v>
      </c>
      <c r="T176" s="244" t="s">
        <v>108</v>
      </c>
      <c r="U176" s="223">
        <v>0</v>
      </c>
      <c r="V176" s="223">
        <f>ROUND(E176*U176,2)</f>
        <v>0</v>
      </c>
      <c r="W176" s="223"/>
      <c r="X176" s="223" t="s">
        <v>109</v>
      </c>
      <c r="Y176" s="223" t="s">
        <v>110</v>
      </c>
      <c r="Z176" s="212"/>
      <c r="AA176" s="212"/>
      <c r="AB176" s="212"/>
      <c r="AC176" s="212"/>
      <c r="AD176" s="212"/>
      <c r="AE176" s="212"/>
      <c r="AF176" s="212"/>
      <c r="AG176" s="212" t="s">
        <v>111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">
      <c r="A177" s="219"/>
      <c r="B177" s="220"/>
      <c r="C177" s="262" t="s">
        <v>272</v>
      </c>
      <c r="D177" s="254"/>
      <c r="E177" s="254"/>
      <c r="F177" s="254"/>
      <c r="G177" s="254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2"/>
      <c r="AA177" s="212"/>
      <c r="AB177" s="212"/>
      <c r="AC177" s="212"/>
      <c r="AD177" s="212"/>
      <c r="AE177" s="212"/>
      <c r="AF177" s="212"/>
      <c r="AG177" s="212" t="s">
        <v>154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63" t="s">
        <v>273</v>
      </c>
      <c r="D178" s="255"/>
      <c r="E178" s="255"/>
      <c r="F178" s="255"/>
      <c r="G178" s="255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2"/>
      <c r="AA178" s="212"/>
      <c r="AB178" s="212"/>
      <c r="AC178" s="212"/>
      <c r="AD178" s="212"/>
      <c r="AE178" s="212"/>
      <c r="AF178" s="212"/>
      <c r="AG178" s="212" t="s">
        <v>154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63" t="s">
        <v>274</v>
      </c>
      <c r="D179" s="255"/>
      <c r="E179" s="255"/>
      <c r="F179" s="255"/>
      <c r="G179" s="255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23"/>
      <c r="Z179" s="212"/>
      <c r="AA179" s="212"/>
      <c r="AB179" s="212"/>
      <c r="AC179" s="212"/>
      <c r="AD179" s="212"/>
      <c r="AE179" s="212"/>
      <c r="AF179" s="212"/>
      <c r="AG179" s="212" t="s">
        <v>154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63" t="s">
        <v>275</v>
      </c>
      <c r="D180" s="255"/>
      <c r="E180" s="255"/>
      <c r="F180" s="255"/>
      <c r="G180" s="255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2"/>
      <c r="AA180" s="212"/>
      <c r="AB180" s="212"/>
      <c r="AC180" s="212"/>
      <c r="AD180" s="212"/>
      <c r="AE180" s="212"/>
      <c r="AF180" s="212"/>
      <c r="AG180" s="212" t="s">
        <v>154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63" t="s">
        <v>276</v>
      </c>
      <c r="D181" s="255"/>
      <c r="E181" s="255"/>
      <c r="F181" s="255"/>
      <c r="G181" s="255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2"/>
      <c r="AA181" s="212"/>
      <c r="AB181" s="212"/>
      <c r="AC181" s="212"/>
      <c r="AD181" s="212"/>
      <c r="AE181" s="212"/>
      <c r="AF181" s="212"/>
      <c r="AG181" s="212" t="s">
        <v>154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63" t="s">
        <v>277</v>
      </c>
      <c r="D182" s="255"/>
      <c r="E182" s="255"/>
      <c r="F182" s="255"/>
      <c r="G182" s="255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2"/>
      <c r="AA182" s="212"/>
      <c r="AB182" s="212"/>
      <c r="AC182" s="212"/>
      <c r="AD182" s="212"/>
      <c r="AE182" s="212"/>
      <c r="AF182" s="212"/>
      <c r="AG182" s="212" t="s">
        <v>154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63" t="s">
        <v>278</v>
      </c>
      <c r="D183" s="255"/>
      <c r="E183" s="255"/>
      <c r="F183" s="255"/>
      <c r="G183" s="255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2"/>
      <c r="AA183" s="212"/>
      <c r="AB183" s="212"/>
      <c r="AC183" s="212"/>
      <c r="AD183" s="212"/>
      <c r="AE183" s="212"/>
      <c r="AF183" s="212"/>
      <c r="AG183" s="212" t="s">
        <v>154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63" t="s">
        <v>279</v>
      </c>
      <c r="D184" s="255"/>
      <c r="E184" s="255"/>
      <c r="F184" s="255"/>
      <c r="G184" s="255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2"/>
      <c r="AA184" s="212"/>
      <c r="AB184" s="212"/>
      <c r="AC184" s="212"/>
      <c r="AD184" s="212"/>
      <c r="AE184" s="212"/>
      <c r="AF184" s="212"/>
      <c r="AG184" s="212" t="s">
        <v>154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63" t="s">
        <v>280</v>
      </c>
      <c r="D185" s="255"/>
      <c r="E185" s="255"/>
      <c r="F185" s="255"/>
      <c r="G185" s="255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2"/>
      <c r="AA185" s="212"/>
      <c r="AB185" s="212"/>
      <c r="AC185" s="212"/>
      <c r="AD185" s="212"/>
      <c r="AE185" s="212"/>
      <c r="AF185" s="212"/>
      <c r="AG185" s="212" t="s">
        <v>154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63" t="s">
        <v>281</v>
      </c>
      <c r="D186" s="255"/>
      <c r="E186" s="255"/>
      <c r="F186" s="255"/>
      <c r="G186" s="255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2"/>
      <c r="AA186" s="212"/>
      <c r="AB186" s="212"/>
      <c r="AC186" s="212"/>
      <c r="AD186" s="212"/>
      <c r="AE186" s="212"/>
      <c r="AF186" s="212"/>
      <c r="AG186" s="212" t="s">
        <v>154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63" t="s">
        <v>282</v>
      </c>
      <c r="D187" s="255"/>
      <c r="E187" s="255"/>
      <c r="F187" s="255"/>
      <c r="G187" s="255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2"/>
      <c r="AA187" s="212"/>
      <c r="AB187" s="212"/>
      <c r="AC187" s="212"/>
      <c r="AD187" s="212"/>
      <c r="AE187" s="212"/>
      <c r="AF187" s="212"/>
      <c r="AG187" s="212" t="s">
        <v>154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63" t="s">
        <v>283</v>
      </c>
      <c r="D188" s="255"/>
      <c r="E188" s="255"/>
      <c r="F188" s="255"/>
      <c r="G188" s="255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2"/>
      <c r="AA188" s="212"/>
      <c r="AB188" s="212"/>
      <c r="AC188" s="212"/>
      <c r="AD188" s="212"/>
      <c r="AE188" s="212"/>
      <c r="AF188" s="212"/>
      <c r="AG188" s="212" t="s">
        <v>154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63" t="s">
        <v>284</v>
      </c>
      <c r="D189" s="255"/>
      <c r="E189" s="255"/>
      <c r="F189" s="255"/>
      <c r="G189" s="255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2"/>
      <c r="AA189" s="212"/>
      <c r="AB189" s="212"/>
      <c r="AC189" s="212"/>
      <c r="AD189" s="212"/>
      <c r="AE189" s="212"/>
      <c r="AF189" s="212"/>
      <c r="AG189" s="212" t="s">
        <v>154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19"/>
      <c r="B190" s="220"/>
      <c r="C190" s="263" t="s">
        <v>285</v>
      </c>
      <c r="D190" s="255"/>
      <c r="E190" s="255"/>
      <c r="F190" s="255"/>
      <c r="G190" s="255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2"/>
      <c r="AA190" s="212"/>
      <c r="AB190" s="212"/>
      <c r="AC190" s="212"/>
      <c r="AD190" s="212"/>
      <c r="AE190" s="212"/>
      <c r="AF190" s="212"/>
      <c r="AG190" s="212" t="s">
        <v>154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">
      <c r="A191" s="219"/>
      <c r="B191" s="220"/>
      <c r="C191" s="263" t="s">
        <v>286</v>
      </c>
      <c r="D191" s="255"/>
      <c r="E191" s="255"/>
      <c r="F191" s="255"/>
      <c r="G191" s="255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2"/>
      <c r="AA191" s="212"/>
      <c r="AB191" s="212"/>
      <c r="AC191" s="212"/>
      <c r="AD191" s="212"/>
      <c r="AE191" s="212"/>
      <c r="AF191" s="212"/>
      <c r="AG191" s="212" t="s">
        <v>154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63" t="s">
        <v>287</v>
      </c>
      <c r="D192" s="255"/>
      <c r="E192" s="255"/>
      <c r="F192" s="255"/>
      <c r="G192" s="255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2"/>
      <c r="AA192" s="212"/>
      <c r="AB192" s="212"/>
      <c r="AC192" s="212"/>
      <c r="AD192" s="212"/>
      <c r="AE192" s="212"/>
      <c r="AF192" s="212"/>
      <c r="AG192" s="212" t="s">
        <v>154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63" t="s">
        <v>288</v>
      </c>
      <c r="D193" s="255"/>
      <c r="E193" s="255"/>
      <c r="F193" s="255"/>
      <c r="G193" s="255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2"/>
      <c r="AA193" s="212"/>
      <c r="AB193" s="212"/>
      <c r="AC193" s="212"/>
      <c r="AD193" s="212"/>
      <c r="AE193" s="212"/>
      <c r="AF193" s="212"/>
      <c r="AG193" s="212" t="s">
        <v>154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64" t="s">
        <v>184</v>
      </c>
      <c r="D194" s="227"/>
      <c r="E194" s="228"/>
      <c r="F194" s="229"/>
      <c r="G194" s="229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2"/>
      <c r="AA194" s="212"/>
      <c r="AB194" s="212"/>
      <c r="AC194" s="212"/>
      <c r="AD194" s="212"/>
      <c r="AE194" s="212"/>
      <c r="AF194" s="212"/>
      <c r="AG194" s="212" t="s">
        <v>154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19"/>
      <c r="B195" s="220"/>
      <c r="C195" s="263" t="s">
        <v>289</v>
      </c>
      <c r="D195" s="255"/>
      <c r="E195" s="255"/>
      <c r="F195" s="255"/>
      <c r="G195" s="255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2"/>
      <c r="AA195" s="212"/>
      <c r="AB195" s="212"/>
      <c r="AC195" s="212"/>
      <c r="AD195" s="212"/>
      <c r="AE195" s="212"/>
      <c r="AF195" s="212"/>
      <c r="AG195" s="212" t="s">
        <v>154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38">
        <v>30</v>
      </c>
      <c r="B196" s="239" t="s">
        <v>290</v>
      </c>
      <c r="C196" s="258" t="s">
        <v>291</v>
      </c>
      <c r="D196" s="240" t="s">
        <v>106</v>
      </c>
      <c r="E196" s="241">
        <v>11</v>
      </c>
      <c r="F196" s="242"/>
      <c r="G196" s="243">
        <f>ROUND(E196*F196,2)</f>
        <v>0</v>
      </c>
      <c r="H196" s="242"/>
      <c r="I196" s="243">
        <f>ROUND(E196*H196,2)</f>
        <v>0</v>
      </c>
      <c r="J196" s="242"/>
      <c r="K196" s="243">
        <f>ROUND(E196*J196,2)</f>
        <v>0</v>
      </c>
      <c r="L196" s="243">
        <v>21</v>
      </c>
      <c r="M196" s="243">
        <f>G196*(1+L196/100)</f>
        <v>0</v>
      </c>
      <c r="N196" s="241">
        <v>0</v>
      </c>
      <c r="O196" s="241">
        <f>ROUND(E196*N196,2)</f>
        <v>0</v>
      </c>
      <c r="P196" s="241">
        <v>0</v>
      </c>
      <c r="Q196" s="241">
        <f>ROUND(E196*P196,2)</f>
        <v>0</v>
      </c>
      <c r="R196" s="243"/>
      <c r="S196" s="243" t="s">
        <v>107</v>
      </c>
      <c r="T196" s="244" t="s">
        <v>108</v>
      </c>
      <c r="U196" s="223">
        <v>0</v>
      </c>
      <c r="V196" s="223">
        <f>ROUND(E196*U196,2)</f>
        <v>0</v>
      </c>
      <c r="W196" s="223"/>
      <c r="X196" s="223" t="s">
        <v>109</v>
      </c>
      <c r="Y196" s="223" t="s">
        <v>110</v>
      </c>
      <c r="Z196" s="212"/>
      <c r="AA196" s="212"/>
      <c r="AB196" s="212"/>
      <c r="AC196" s="212"/>
      <c r="AD196" s="212"/>
      <c r="AE196" s="212"/>
      <c r="AF196" s="212"/>
      <c r="AG196" s="212" t="s">
        <v>111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2" x14ac:dyDescent="0.2">
      <c r="A197" s="219"/>
      <c r="B197" s="220"/>
      <c r="C197" s="262" t="s">
        <v>292</v>
      </c>
      <c r="D197" s="254"/>
      <c r="E197" s="254"/>
      <c r="F197" s="254"/>
      <c r="G197" s="254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2"/>
      <c r="AA197" s="212"/>
      <c r="AB197" s="212"/>
      <c r="AC197" s="212"/>
      <c r="AD197" s="212"/>
      <c r="AE197" s="212"/>
      <c r="AF197" s="212"/>
      <c r="AG197" s="212" t="s">
        <v>154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63" t="s">
        <v>293</v>
      </c>
      <c r="D198" s="255"/>
      <c r="E198" s="255"/>
      <c r="F198" s="255"/>
      <c r="G198" s="255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2"/>
      <c r="AA198" s="212"/>
      <c r="AB198" s="212"/>
      <c r="AC198" s="212"/>
      <c r="AD198" s="212"/>
      <c r="AE198" s="212"/>
      <c r="AF198" s="212"/>
      <c r="AG198" s="212" t="s">
        <v>154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63" t="s">
        <v>294</v>
      </c>
      <c r="D199" s="255"/>
      <c r="E199" s="255"/>
      <c r="F199" s="255"/>
      <c r="G199" s="255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2"/>
      <c r="AA199" s="212"/>
      <c r="AB199" s="212"/>
      <c r="AC199" s="212"/>
      <c r="AD199" s="212"/>
      <c r="AE199" s="212"/>
      <c r="AF199" s="212"/>
      <c r="AG199" s="212" t="s">
        <v>154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19"/>
      <c r="B200" s="220"/>
      <c r="C200" s="263" t="s">
        <v>295</v>
      </c>
      <c r="D200" s="255"/>
      <c r="E200" s="255"/>
      <c r="F200" s="255"/>
      <c r="G200" s="255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2"/>
      <c r="AA200" s="212"/>
      <c r="AB200" s="212"/>
      <c r="AC200" s="212"/>
      <c r="AD200" s="212"/>
      <c r="AE200" s="212"/>
      <c r="AF200" s="212"/>
      <c r="AG200" s="212" t="s">
        <v>154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19"/>
      <c r="B201" s="220"/>
      <c r="C201" s="263" t="s">
        <v>296</v>
      </c>
      <c r="D201" s="255"/>
      <c r="E201" s="255"/>
      <c r="F201" s="255"/>
      <c r="G201" s="255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2"/>
      <c r="AA201" s="212"/>
      <c r="AB201" s="212"/>
      <c r="AC201" s="212"/>
      <c r="AD201" s="212"/>
      <c r="AE201" s="212"/>
      <c r="AF201" s="212"/>
      <c r="AG201" s="212" t="s">
        <v>154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63" t="s">
        <v>297</v>
      </c>
      <c r="D202" s="255"/>
      <c r="E202" s="255"/>
      <c r="F202" s="255"/>
      <c r="G202" s="255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2"/>
      <c r="AA202" s="212"/>
      <c r="AB202" s="212"/>
      <c r="AC202" s="212"/>
      <c r="AD202" s="212"/>
      <c r="AE202" s="212"/>
      <c r="AF202" s="212"/>
      <c r="AG202" s="212" t="s">
        <v>154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">
      <c r="A203" s="219"/>
      <c r="B203" s="220"/>
      <c r="C203" s="263" t="s">
        <v>298</v>
      </c>
      <c r="D203" s="255"/>
      <c r="E203" s="255"/>
      <c r="F203" s="255"/>
      <c r="G203" s="255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2"/>
      <c r="AA203" s="212"/>
      <c r="AB203" s="212"/>
      <c r="AC203" s="212"/>
      <c r="AD203" s="212"/>
      <c r="AE203" s="212"/>
      <c r="AF203" s="212"/>
      <c r="AG203" s="212" t="s">
        <v>154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">
      <c r="A204" s="219"/>
      <c r="B204" s="220"/>
      <c r="C204" s="263" t="s">
        <v>299</v>
      </c>
      <c r="D204" s="255"/>
      <c r="E204" s="255"/>
      <c r="F204" s="255"/>
      <c r="G204" s="255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2"/>
      <c r="AA204" s="212"/>
      <c r="AB204" s="212"/>
      <c r="AC204" s="212"/>
      <c r="AD204" s="212"/>
      <c r="AE204" s="212"/>
      <c r="AF204" s="212"/>
      <c r="AG204" s="212" t="s">
        <v>154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">
      <c r="A205" s="219"/>
      <c r="B205" s="220"/>
      <c r="C205" s="263" t="s">
        <v>300</v>
      </c>
      <c r="D205" s="255"/>
      <c r="E205" s="255"/>
      <c r="F205" s="255"/>
      <c r="G205" s="255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2"/>
      <c r="AA205" s="212"/>
      <c r="AB205" s="212"/>
      <c r="AC205" s="212"/>
      <c r="AD205" s="212"/>
      <c r="AE205" s="212"/>
      <c r="AF205" s="212"/>
      <c r="AG205" s="212" t="s">
        <v>154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19"/>
      <c r="B206" s="220"/>
      <c r="C206" s="263" t="s">
        <v>301</v>
      </c>
      <c r="D206" s="255"/>
      <c r="E206" s="255"/>
      <c r="F206" s="255"/>
      <c r="G206" s="255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2"/>
      <c r="AA206" s="212"/>
      <c r="AB206" s="212"/>
      <c r="AC206" s="212"/>
      <c r="AD206" s="212"/>
      <c r="AE206" s="212"/>
      <c r="AF206" s="212"/>
      <c r="AG206" s="212" t="s">
        <v>154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63" t="s">
        <v>302</v>
      </c>
      <c r="D207" s="255"/>
      <c r="E207" s="255"/>
      <c r="F207" s="255"/>
      <c r="G207" s="255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2"/>
      <c r="AA207" s="212"/>
      <c r="AB207" s="212"/>
      <c r="AC207" s="212"/>
      <c r="AD207" s="212"/>
      <c r="AE207" s="212"/>
      <c r="AF207" s="212"/>
      <c r="AG207" s="212" t="s">
        <v>154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64" t="s">
        <v>184</v>
      </c>
      <c r="D208" s="227"/>
      <c r="E208" s="228"/>
      <c r="F208" s="229"/>
      <c r="G208" s="229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2"/>
      <c r="AA208" s="212"/>
      <c r="AB208" s="212"/>
      <c r="AC208" s="212"/>
      <c r="AD208" s="212"/>
      <c r="AE208" s="212"/>
      <c r="AF208" s="212"/>
      <c r="AG208" s="212" t="s">
        <v>154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">
      <c r="A209" s="219"/>
      <c r="B209" s="220"/>
      <c r="C209" s="263" t="s">
        <v>303</v>
      </c>
      <c r="D209" s="255"/>
      <c r="E209" s="255"/>
      <c r="F209" s="255"/>
      <c r="G209" s="255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2"/>
      <c r="AA209" s="212"/>
      <c r="AB209" s="212"/>
      <c r="AC209" s="212"/>
      <c r="AD209" s="212"/>
      <c r="AE209" s="212"/>
      <c r="AF209" s="212"/>
      <c r="AG209" s="212" t="s">
        <v>154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x14ac:dyDescent="0.2">
      <c r="A210" s="3"/>
      <c r="B210" s="4"/>
      <c r="C210" s="265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AE210">
        <v>12</v>
      </c>
      <c r="AF210">
        <v>21</v>
      </c>
      <c r="AG210" t="s">
        <v>88</v>
      </c>
    </row>
    <row r="211" spans="1:60" x14ac:dyDescent="0.2">
      <c r="A211" s="215"/>
      <c r="B211" s="216" t="s">
        <v>29</v>
      </c>
      <c r="C211" s="266"/>
      <c r="D211" s="217"/>
      <c r="E211" s="218"/>
      <c r="F211" s="218"/>
      <c r="G211" s="237">
        <f>G8+G21+G25+G43+G175</f>
        <v>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AE211">
        <f>SUMIF(L7:L209,AE210,G7:G209)</f>
        <v>0</v>
      </c>
      <c r="AF211">
        <f>SUMIF(L7:L209,AF210,G7:G209)</f>
        <v>0</v>
      </c>
      <c r="AG211" t="s">
        <v>304</v>
      </c>
    </row>
    <row r="212" spans="1:60" x14ac:dyDescent="0.2">
      <c r="C212" s="267"/>
      <c r="D212" s="10"/>
      <c r="AG212" t="s">
        <v>305</v>
      </c>
    </row>
    <row r="213" spans="1:60" x14ac:dyDescent="0.2">
      <c r="D213" s="10"/>
    </row>
    <row r="214" spans="1:60" x14ac:dyDescent="0.2">
      <c r="D214" s="10"/>
    </row>
    <row r="215" spans="1:60" x14ac:dyDescent="0.2">
      <c r="D215" s="10"/>
    </row>
    <row r="216" spans="1:60" x14ac:dyDescent="0.2">
      <c r="D216" s="10"/>
    </row>
    <row r="217" spans="1:60" x14ac:dyDescent="0.2">
      <c r="D217" s="10"/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7xUIidxO30GWfpv3+sXrZzJN7AqNDoQ5c2VyufLnwjQl7FBHTexK3bve48a1p9qWHayTfthwsrUdzFxun51QA==" saltValue="DeTzdV4yvUwkBTUZWP7+1g==" spinCount="100000" sheet="1" formatRows="0"/>
  <mergeCells count="151">
    <mergeCell ref="C209:G209"/>
    <mergeCell ref="C202:G202"/>
    <mergeCell ref="C203:G203"/>
    <mergeCell ref="C204:G204"/>
    <mergeCell ref="C205:G205"/>
    <mergeCell ref="C206:G206"/>
    <mergeCell ref="C207:G207"/>
    <mergeCell ref="C195:G195"/>
    <mergeCell ref="C197:G197"/>
    <mergeCell ref="C198:G198"/>
    <mergeCell ref="C199:G199"/>
    <mergeCell ref="C200:G200"/>
    <mergeCell ref="C201:G201"/>
    <mergeCell ref="C188:G188"/>
    <mergeCell ref="C189:G189"/>
    <mergeCell ref="C190:G190"/>
    <mergeCell ref="C191:G191"/>
    <mergeCell ref="C192:G192"/>
    <mergeCell ref="C193:G193"/>
    <mergeCell ref="C182:G182"/>
    <mergeCell ref="C183:G183"/>
    <mergeCell ref="C184:G184"/>
    <mergeCell ref="C185:G185"/>
    <mergeCell ref="C186:G186"/>
    <mergeCell ref="C187:G187"/>
    <mergeCell ref="C174:G174"/>
    <mergeCell ref="C177:G177"/>
    <mergeCell ref="C178:G178"/>
    <mergeCell ref="C179:G179"/>
    <mergeCell ref="C180:G180"/>
    <mergeCell ref="C181:G181"/>
    <mergeCell ref="C166:G166"/>
    <mergeCell ref="C168:G168"/>
    <mergeCell ref="C169:G169"/>
    <mergeCell ref="C170:G170"/>
    <mergeCell ref="C171:G171"/>
    <mergeCell ref="C172:G172"/>
    <mergeCell ref="C158:G158"/>
    <mergeCell ref="C160:G160"/>
    <mergeCell ref="C161:G161"/>
    <mergeCell ref="C162:G162"/>
    <mergeCell ref="C163:G163"/>
    <mergeCell ref="C164:G164"/>
    <mergeCell ref="C151:G151"/>
    <mergeCell ref="C152:G152"/>
    <mergeCell ref="C153:G153"/>
    <mergeCell ref="C154:G154"/>
    <mergeCell ref="C155:G155"/>
    <mergeCell ref="C156:G156"/>
    <mergeCell ref="C143:G143"/>
    <mergeCell ref="C144:G144"/>
    <mergeCell ref="C146:G146"/>
    <mergeCell ref="C148:G148"/>
    <mergeCell ref="C149:G149"/>
    <mergeCell ref="C150:G150"/>
    <mergeCell ref="C137:G137"/>
    <mergeCell ref="C138:G138"/>
    <mergeCell ref="C139:G139"/>
    <mergeCell ref="C140:G140"/>
    <mergeCell ref="C141:G141"/>
    <mergeCell ref="C142:G142"/>
    <mergeCell ref="C129:G129"/>
    <mergeCell ref="C130:G130"/>
    <mergeCell ref="C131:G131"/>
    <mergeCell ref="C133:G133"/>
    <mergeCell ref="C135:G135"/>
    <mergeCell ref="C136:G136"/>
    <mergeCell ref="C123:G123"/>
    <mergeCell ref="C124:G124"/>
    <mergeCell ref="C125:G125"/>
    <mergeCell ref="C126:G126"/>
    <mergeCell ref="C127:G127"/>
    <mergeCell ref="C128:G128"/>
    <mergeCell ref="C115:G115"/>
    <mergeCell ref="C116:G116"/>
    <mergeCell ref="C117:G117"/>
    <mergeCell ref="C118:G118"/>
    <mergeCell ref="C120:G120"/>
    <mergeCell ref="C122:G122"/>
    <mergeCell ref="C107:G107"/>
    <mergeCell ref="C108:G108"/>
    <mergeCell ref="C110:G110"/>
    <mergeCell ref="C112:G112"/>
    <mergeCell ref="C113:G113"/>
    <mergeCell ref="C114:G114"/>
    <mergeCell ref="C101:G101"/>
    <mergeCell ref="C102:G102"/>
    <mergeCell ref="C103:G103"/>
    <mergeCell ref="C104:G104"/>
    <mergeCell ref="C105:G105"/>
    <mergeCell ref="C106:G106"/>
    <mergeCell ref="C93:G93"/>
    <mergeCell ref="C94:G94"/>
    <mergeCell ref="C95:G95"/>
    <mergeCell ref="C96:G96"/>
    <mergeCell ref="C97:G97"/>
    <mergeCell ref="C99:G99"/>
    <mergeCell ref="C85:G85"/>
    <mergeCell ref="C86:G86"/>
    <mergeCell ref="C88:G88"/>
    <mergeCell ref="C90:G90"/>
    <mergeCell ref="C91:G91"/>
    <mergeCell ref="C92:G92"/>
    <mergeCell ref="C77:G77"/>
    <mergeCell ref="C79:G79"/>
    <mergeCell ref="C81:G81"/>
    <mergeCell ref="C82:G82"/>
    <mergeCell ref="C83:G83"/>
    <mergeCell ref="C84:G84"/>
    <mergeCell ref="C69:G69"/>
    <mergeCell ref="C71:G71"/>
    <mergeCell ref="C72:G72"/>
    <mergeCell ref="C73:G73"/>
    <mergeCell ref="C74:G74"/>
    <mergeCell ref="C76:G76"/>
    <mergeCell ref="C62:G62"/>
    <mergeCell ref="C63:G63"/>
    <mergeCell ref="C64:G64"/>
    <mergeCell ref="C66:G66"/>
    <mergeCell ref="C67:G67"/>
    <mergeCell ref="C68:G68"/>
    <mergeCell ref="C53:G53"/>
    <mergeCell ref="C54:G54"/>
    <mergeCell ref="C55:G55"/>
    <mergeCell ref="C57:G57"/>
    <mergeCell ref="C58:G58"/>
    <mergeCell ref="C60:G60"/>
    <mergeCell ref="C47:G47"/>
    <mergeCell ref="C48:G48"/>
    <mergeCell ref="C49:G49"/>
    <mergeCell ref="C50:G50"/>
    <mergeCell ref="C51:G51"/>
    <mergeCell ref="C52:G52"/>
    <mergeCell ref="C36:G36"/>
    <mergeCell ref="C37:G37"/>
    <mergeCell ref="C38:G38"/>
    <mergeCell ref="C42:G42"/>
    <mergeCell ref="C45:G45"/>
    <mergeCell ref="C46:G46"/>
    <mergeCell ref="C30:G30"/>
    <mergeCell ref="C31:G31"/>
    <mergeCell ref="C32:G32"/>
    <mergeCell ref="C33:G33"/>
    <mergeCell ref="C34:G34"/>
    <mergeCell ref="C35:G35"/>
    <mergeCell ref="A1:G1"/>
    <mergeCell ref="C2:G2"/>
    <mergeCell ref="C3:G3"/>
    <mergeCell ref="C4:G4"/>
    <mergeCell ref="C20:G20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01.1 Pol'!Názvy_tisku</vt:lpstr>
      <vt:lpstr>oadresa</vt:lpstr>
      <vt:lpstr>Stavba!Objednatel</vt:lpstr>
      <vt:lpstr>Stavba!Objekt</vt:lpstr>
      <vt:lpstr>'SO01 01.1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Dvořáčková</dc:creator>
  <cp:lastModifiedBy>Michaela Dvořáčková</cp:lastModifiedBy>
  <cp:lastPrinted>2019-03-19T12:27:02Z</cp:lastPrinted>
  <dcterms:created xsi:type="dcterms:W3CDTF">2009-04-08T07:15:50Z</dcterms:created>
  <dcterms:modified xsi:type="dcterms:W3CDTF">2025-09-15T10:41:20Z</dcterms:modified>
</cp:coreProperties>
</file>